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楠原\Desktop\"/>
    </mc:Choice>
  </mc:AlternateContent>
  <xr:revisionPtr revIDLastSave="0" documentId="13_ncr:1_{B2CAAC20-68C6-495F-926B-FD7D21DBD8B1}" xr6:coauthVersionLast="47" xr6:coauthVersionMax="47" xr10:uidLastSave="{00000000-0000-0000-0000-000000000000}"/>
  <bookViews>
    <workbookView xWindow="2805" yWindow="1290" windowWidth="21975" windowHeight="14445" tabRatio="724" xr2:uid="{00000000-000D-0000-FFFF-FFFF00000000}"/>
  </bookViews>
  <sheets>
    <sheet name="ドッグキャリー" sheetId="6" r:id="rId1"/>
    <sheet name="スキンタイト" sheetId="4" r:id="rId2"/>
    <sheet name="ベッド・マット" sheetId="11" r:id="rId3"/>
    <sheet name="ウエア" sheetId="2" r:id="rId4"/>
    <sheet name="リード・アクセサリー" sheetId="7" r:id="rId5"/>
    <sheet name="アイテム" sheetId="5" r:id="rId6"/>
    <sheet name="トイ・販促" sheetId="3" r:id="rId7"/>
    <sheet name="Xlookup set" sheetId="9" r:id="rId8"/>
    <sheet name="CSV Output" sheetId="10" r:id="rId9"/>
  </sheets>
  <definedNames>
    <definedName name="_xlnm._FilterDatabase" localSheetId="5" hidden="1">アイテム!$N$6:$O$6</definedName>
    <definedName name="_xlnm._FilterDatabase" localSheetId="3" hidden="1">ウエア!$N$6:$O$6</definedName>
    <definedName name="_xlnm._FilterDatabase" localSheetId="1" hidden="1">スキンタイト!$N$6:$O$6</definedName>
    <definedName name="_xlnm._FilterDatabase" localSheetId="6" hidden="1">トイ・販促!$N$6:$O$6</definedName>
    <definedName name="_xlnm._FilterDatabase" localSheetId="0" hidden="1">ドッグキャリー!$N$6:$O$6</definedName>
    <definedName name="_xlnm._FilterDatabase" localSheetId="2" hidden="1">ベッド・マット!$N$6:$O$6</definedName>
    <definedName name="_xlnm._FilterDatabase" localSheetId="4" hidden="1">リード・アクセサリー!$N$6:$O$6</definedName>
    <definedName name="_xlnm.Print_Titles" localSheetId="5">アイテム!$6:$6</definedName>
    <definedName name="_xlnm.Print_Titles" localSheetId="3">ウエア!$6:$6</definedName>
    <definedName name="_xlnm.Print_Titles" localSheetId="1">スキンタイト!$6:$6</definedName>
    <definedName name="_xlnm.Print_Titles" localSheetId="6">トイ・販促!$6:$6</definedName>
    <definedName name="_xlnm.Print_Titles" localSheetId="2">ベッド・マット!$6:$6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2" i="2" l="1"/>
  <c r="J677" i="9" l="1"/>
  <c r="I677" i="9"/>
  <c r="J676" i="9"/>
  <c r="I676" i="9"/>
  <c r="J675" i="9"/>
  <c r="I675" i="9"/>
  <c r="J674" i="9"/>
  <c r="I674" i="9"/>
  <c r="J673" i="9"/>
  <c r="I673" i="9"/>
  <c r="J672" i="9"/>
  <c r="I672" i="9"/>
  <c r="J671" i="9"/>
  <c r="B671" i="9" s="1"/>
  <c r="I671" i="9"/>
  <c r="J670" i="9"/>
  <c r="B670" i="9" s="1"/>
  <c r="I670" i="9"/>
  <c r="J669" i="9"/>
  <c r="I669" i="9"/>
  <c r="J668" i="9"/>
  <c r="I668" i="9"/>
  <c r="J667" i="9"/>
  <c r="I667" i="9"/>
  <c r="J666" i="9"/>
  <c r="I666" i="9"/>
  <c r="J665" i="9"/>
  <c r="I665" i="9"/>
  <c r="J664" i="9"/>
  <c r="B664" i="9" s="1"/>
  <c r="I664" i="9"/>
  <c r="J663" i="9"/>
  <c r="B663" i="9" s="1"/>
  <c r="I663" i="9"/>
  <c r="J662" i="9"/>
  <c r="B662" i="9" s="1"/>
  <c r="I662" i="9"/>
  <c r="J661" i="9"/>
  <c r="I661" i="9"/>
  <c r="J660" i="9"/>
  <c r="I660" i="9"/>
  <c r="J659" i="9"/>
  <c r="I659" i="9"/>
  <c r="J658" i="9"/>
  <c r="I658" i="9"/>
  <c r="J657" i="9"/>
  <c r="I657" i="9"/>
  <c r="J656" i="9"/>
  <c r="I656" i="9"/>
  <c r="J655" i="9"/>
  <c r="I655" i="9"/>
  <c r="J654" i="9"/>
  <c r="B654" i="9" s="1"/>
  <c r="I654" i="9"/>
  <c r="J653" i="9"/>
  <c r="I653" i="9"/>
  <c r="J652" i="9"/>
  <c r="I652" i="9"/>
  <c r="J651" i="9"/>
  <c r="I651" i="9"/>
  <c r="J650" i="9"/>
  <c r="I650" i="9"/>
  <c r="J649" i="9"/>
  <c r="I649" i="9"/>
  <c r="J648" i="9"/>
  <c r="B648" i="9" s="1"/>
  <c r="I648" i="9"/>
  <c r="J647" i="9"/>
  <c r="B647" i="9" s="1"/>
  <c r="I647" i="9"/>
  <c r="J646" i="9"/>
  <c r="B646" i="9" s="1"/>
  <c r="I646" i="9"/>
  <c r="J645" i="9"/>
  <c r="I645" i="9"/>
  <c r="J644" i="9"/>
  <c r="I644" i="9"/>
  <c r="J643" i="9"/>
  <c r="I643" i="9"/>
  <c r="J642" i="9"/>
  <c r="I642" i="9"/>
  <c r="J641" i="9"/>
  <c r="I641" i="9"/>
  <c r="J640" i="9"/>
  <c r="I640" i="9"/>
  <c r="J639" i="9"/>
  <c r="I639" i="9"/>
  <c r="J638" i="9"/>
  <c r="B638" i="9" s="1"/>
  <c r="I638" i="9"/>
  <c r="J637" i="9"/>
  <c r="I637" i="9"/>
  <c r="J636" i="9"/>
  <c r="I636" i="9"/>
  <c r="J635" i="9"/>
  <c r="I635" i="9"/>
  <c r="J634" i="9"/>
  <c r="I634" i="9"/>
  <c r="J633" i="9"/>
  <c r="I633" i="9"/>
  <c r="J632" i="9"/>
  <c r="B632" i="9" s="1"/>
  <c r="I632" i="9"/>
  <c r="J631" i="9"/>
  <c r="B631" i="9" s="1"/>
  <c r="I631" i="9"/>
  <c r="J630" i="9"/>
  <c r="B630" i="9" s="1"/>
  <c r="I630" i="9"/>
  <c r="J629" i="9"/>
  <c r="I629" i="9"/>
  <c r="J628" i="9"/>
  <c r="I628" i="9"/>
  <c r="J627" i="9"/>
  <c r="I627" i="9"/>
  <c r="J626" i="9"/>
  <c r="I626" i="9"/>
  <c r="J625" i="9"/>
  <c r="I625" i="9"/>
  <c r="J624" i="9"/>
  <c r="I624" i="9"/>
  <c r="J623" i="9"/>
  <c r="B623" i="9" s="1"/>
  <c r="I623" i="9"/>
  <c r="J622" i="9"/>
  <c r="B622" i="9" s="1"/>
  <c r="I622" i="9"/>
  <c r="J621" i="9"/>
  <c r="I621" i="9"/>
  <c r="J620" i="9"/>
  <c r="I620" i="9"/>
  <c r="J619" i="9"/>
  <c r="I619" i="9"/>
  <c r="J618" i="9"/>
  <c r="I618" i="9"/>
  <c r="J617" i="9"/>
  <c r="I617" i="9"/>
  <c r="J616" i="9"/>
  <c r="I616" i="9"/>
  <c r="J615" i="9"/>
  <c r="B615" i="9" s="1"/>
  <c r="I615" i="9"/>
  <c r="J614" i="9"/>
  <c r="B614" i="9" s="1"/>
  <c r="I614" i="9"/>
  <c r="J613" i="9"/>
  <c r="I613" i="9"/>
  <c r="J612" i="9"/>
  <c r="B612" i="9" s="1"/>
  <c r="I612" i="9"/>
  <c r="J611" i="9"/>
  <c r="I611" i="9"/>
  <c r="J610" i="9"/>
  <c r="I610" i="9"/>
  <c r="J609" i="9"/>
  <c r="I609" i="9"/>
  <c r="J608" i="9"/>
  <c r="I608" i="9"/>
  <c r="J607" i="9"/>
  <c r="B607" i="9" s="1"/>
  <c r="I607" i="9"/>
  <c r="J606" i="9"/>
  <c r="B606" i="9" s="1"/>
  <c r="I606" i="9"/>
  <c r="J605" i="9"/>
  <c r="I605" i="9"/>
  <c r="J604" i="9"/>
  <c r="B604" i="9" s="1"/>
  <c r="I604" i="9"/>
  <c r="J603" i="9"/>
  <c r="I603" i="9"/>
  <c r="J602" i="9"/>
  <c r="I602" i="9"/>
  <c r="J601" i="9"/>
  <c r="I601" i="9"/>
  <c r="J600" i="9"/>
  <c r="I600" i="9"/>
  <c r="J599" i="9"/>
  <c r="B599" i="9" s="1"/>
  <c r="I599" i="9"/>
  <c r="J598" i="9"/>
  <c r="B598" i="9" s="1"/>
  <c r="I598" i="9"/>
  <c r="J597" i="9"/>
  <c r="I597" i="9"/>
  <c r="J596" i="9"/>
  <c r="B596" i="9" s="1"/>
  <c r="I596" i="9"/>
  <c r="J595" i="9"/>
  <c r="B595" i="9" s="1"/>
  <c r="I595" i="9"/>
  <c r="J594" i="9"/>
  <c r="I594" i="9"/>
  <c r="J593" i="9"/>
  <c r="I593" i="9"/>
  <c r="J592" i="9"/>
  <c r="I592" i="9"/>
  <c r="J591" i="9"/>
  <c r="B591" i="9" s="1"/>
  <c r="I591" i="9"/>
  <c r="J590" i="9"/>
  <c r="B590" i="9" s="1"/>
  <c r="I590" i="9"/>
  <c r="J589" i="9"/>
  <c r="I589" i="9"/>
  <c r="J588" i="9"/>
  <c r="B588" i="9" s="1"/>
  <c r="I588" i="9"/>
  <c r="J587" i="9"/>
  <c r="I587" i="9"/>
  <c r="J586" i="9"/>
  <c r="I586" i="9"/>
  <c r="J585" i="9"/>
  <c r="I585" i="9"/>
  <c r="J584" i="9"/>
  <c r="I584" i="9"/>
  <c r="J583" i="9"/>
  <c r="B583" i="9" s="1"/>
  <c r="I583" i="9"/>
  <c r="J582" i="9"/>
  <c r="B582" i="9" s="1"/>
  <c r="I582" i="9"/>
  <c r="J581" i="9"/>
  <c r="I581" i="9"/>
  <c r="J580" i="9"/>
  <c r="B580" i="9" s="1"/>
  <c r="I580" i="9"/>
  <c r="J579" i="9"/>
  <c r="B579" i="9" s="1"/>
  <c r="I579" i="9"/>
  <c r="J578" i="9"/>
  <c r="I578" i="9"/>
  <c r="J577" i="9"/>
  <c r="I577" i="9"/>
  <c r="J576" i="9"/>
  <c r="I576" i="9"/>
  <c r="J575" i="9"/>
  <c r="B575" i="9" s="1"/>
  <c r="I575" i="9"/>
  <c r="J574" i="9"/>
  <c r="B574" i="9" s="1"/>
  <c r="I574" i="9"/>
  <c r="J573" i="9"/>
  <c r="I573" i="9"/>
  <c r="J572" i="9"/>
  <c r="B572" i="9" s="1"/>
  <c r="I572" i="9"/>
  <c r="J571" i="9"/>
  <c r="I571" i="9"/>
  <c r="J570" i="9"/>
  <c r="I570" i="9"/>
  <c r="J569" i="9"/>
  <c r="I569" i="9"/>
  <c r="J568" i="9"/>
  <c r="I568" i="9"/>
  <c r="J567" i="9"/>
  <c r="I567" i="9"/>
  <c r="J566" i="9"/>
  <c r="B566" i="9" s="1"/>
  <c r="I566" i="9"/>
  <c r="J565" i="9"/>
  <c r="I565" i="9"/>
  <c r="J564" i="9"/>
  <c r="B564" i="9" s="1"/>
  <c r="I564" i="9"/>
  <c r="J563" i="9"/>
  <c r="I563" i="9"/>
  <c r="J562" i="9"/>
  <c r="I562" i="9"/>
  <c r="J561" i="9"/>
  <c r="I561" i="9"/>
  <c r="J560" i="9"/>
  <c r="B560" i="9" s="1"/>
  <c r="I560" i="9"/>
  <c r="J559" i="9"/>
  <c r="B559" i="9" s="1"/>
  <c r="I559" i="9"/>
  <c r="J558" i="9"/>
  <c r="B558" i="9" s="1"/>
  <c r="I558" i="9"/>
  <c r="J557" i="9"/>
  <c r="I557" i="9"/>
  <c r="J556" i="9"/>
  <c r="I556" i="9"/>
  <c r="J555" i="9"/>
  <c r="I555" i="9"/>
  <c r="J554" i="9"/>
  <c r="I554" i="9"/>
  <c r="J553" i="9"/>
  <c r="I553" i="9"/>
  <c r="J552" i="9"/>
  <c r="I552" i="9"/>
  <c r="J551" i="9"/>
  <c r="I551" i="9"/>
  <c r="J550" i="9"/>
  <c r="B550" i="9" s="1"/>
  <c r="I550" i="9"/>
  <c r="J549" i="9"/>
  <c r="I549" i="9"/>
  <c r="J548" i="9"/>
  <c r="B548" i="9" s="1"/>
  <c r="I548" i="9"/>
  <c r="J547" i="9"/>
  <c r="I547" i="9"/>
  <c r="J546" i="9"/>
  <c r="I546" i="9"/>
  <c r="J545" i="9"/>
  <c r="I545" i="9"/>
  <c r="J544" i="9"/>
  <c r="I544" i="9"/>
  <c r="J543" i="9"/>
  <c r="B543" i="9" s="1"/>
  <c r="I543" i="9"/>
  <c r="J542" i="9"/>
  <c r="B542" i="9" s="1"/>
  <c r="I542" i="9"/>
  <c r="J541" i="9"/>
  <c r="I541" i="9"/>
  <c r="J540" i="9"/>
  <c r="B540" i="9" s="1"/>
  <c r="I540" i="9"/>
  <c r="J539" i="9"/>
  <c r="I539" i="9"/>
  <c r="J538" i="9"/>
  <c r="I538" i="9"/>
  <c r="J537" i="9"/>
  <c r="I537" i="9"/>
  <c r="J536" i="9"/>
  <c r="I536" i="9"/>
  <c r="J535" i="9"/>
  <c r="B535" i="9" s="1"/>
  <c r="I535" i="9"/>
  <c r="J534" i="9"/>
  <c r="B534" i="9" s="1"/>
  <c r="I534" i="9"/>
  <c r="J533" i="9"/>
  <c r="I533" i="9"/>
  <c r="J532" i="9"/>
  <c r="I532" i="9"/>
  <c r="J531" i="9"/>
  <c r="I531" i="9"/>
  <c r="J530" i="9"/>
  <c r="I530" i="9"/>
  <c r="J529" i="9"/>
  <c r="I529" i="9"/>
  <c r="J528" i="9"/>
  <c r="I528" i="9"/>
  <c r="J527" i="9"/>
  <c r="B527" i="9" s="1"/>
  <c r="I527" i="9"/>
  <c r="J526" i="9"/>
  <c r="B526" i="9" s="1"/>
  <c r="I526" i="9"/>
  <c r="J525" i="9"/>
  <c r="I525" i="9"/>
  <c r="J524" i="9"/>
  <c r="B524" i="9" s="1"/>
  <c r="I524" i="9"/>
  <c r="J523" i="9"/>
  <c r="B523" i="9" s="1"/>
  <c r="I523" i="9"/>
  <c r="J522" i="9"/>
  <c r="I522" i="9"/>
  <c r="J521" i="9"/>
  <c r="I521" i="9"/>
  <c r="J520" i="9"/>
  <c r="I520" i="9"/>
  <c r="J519" i="9"/>
  <c r="B519" i="9" s="1"/>
  <c r="I519" i="9"/>
  <c r="J518" i="9"/>
  <c r="B518" i="9" s="1"/>
  <c r="I518" i="9"/>
  <c r="J517" i="9"/>
  <c r="I517" i="9"/>
  <c r="J516" i="9"/>
  <c r="I516" i="9"/>
  <c r="J515" i="9"/>
  <c r="I515" i="9"/>
  <c r="J514" i="9"/>
  <c r="I514" i="9"/>
  <c r="J513" i="9"/>
  <c r="I513" i="9"/>
  <c r="J512" i="9"/>
  <c r="I512" i="9"/>
  <c r="J511" i="9"/>
  <c r="B511" i="9" s="1"/>
  <c r="I511" i="9"/>
  <c r="J510" i="9"/>
  <c r="B510" i="9" s="1"/>
  <c r="I510" i="9"/>
  <c r="J509" i="9"/>
  <c r="I509" i="9"/>
  <c r="J508" i="9"/>
  <c r="B508" i="9" s="1"/>
  <c r="I508" i="9"/>
  <c r="J507" i="9"/>
  <c r="B507" i="9" s="1"/>
  <c r="I507" i="9"/>
  <c r="J506" i="9"/>
  <c r="I506" i="9"/>
  <c r="J505" i="9"/>
  <c r="I505" i="9"/>
  <c r="J504" i="9"/>
  <c r="I504" i="9"/>
  <c r="J503" i="9"/>
  <c r="B503" i="9" s="1"/>
  <c r="I503" i="9"/>
  <c r="J502" i="9"/>
  <c r="B502" i="9" s="1"/>
  <c r="I502" i="9"/>
  <c r="J501" i="9"/>
  <c r="I501" i="9"/>
  <c r="J500" i="9"/>
  <c r="I500" i="9"/>
  <c r="J499" i="9"/>
  <c r="I499" i="9"/>
  <c r="J498" i="9"/>
  <c r="I498" i="9"/>
  <c r="J497" i="9"/>
  <c r="I497" i="9"/>
  <c r="J496" i="9"/>
  <c r="I496" i="9"/>
  <c r="J495" i="9"/>
  <c r="B495" i="9" s="1"/>
  <c r="I495" i="9"/>
  <c r="J494" i="9"/>
  <c r="B494" i="9" s="1"/>
  <c r="I494" i="9"/>
  <c r="J493" i="9"/>
  <c r="I493" i="9"/>
  <c r="J492" i="9"/>
  <c r="I492" i="9"/>
  <c r="J491" i="9"/>
  <c r="B491" i="9" s="1"/>
  <c r="I491" i="9"/>
  <c r="J490" i="9"/>
  <c r="I490" i="9"/>
  <c r="J489" i="9"/>
  <c r="I489" i="9"/>
  <c r="J488" i="9"/>
  <c r="B488" i="9" s="1"/>
  <c r="I488" i="9"/>
  <c r="J487" i="9"/>
  <c r="B487" i="9" s="1"/>
  <c r="I487" i="9"/>
  <c r="J486" i="9"/>
  <c r="B486" i="9" s="1"/>
  <c r="I486" i="9"/>
  <c r="J485" i="9"/>
  <c r="I485" i="9"/>
  <c r="J484" i="9"/>
  <c r="B484" i="9" s="1"/>
  <c r="I484" i="9"/>
  <c r="J483" i="9"/>
  <c r="I483" i="9"/>
  <c r="J482" i="9"/>
  <c r="I482" i="9"/>
  <c r="J481" i="9"/>
  <c r="I481" i="9"/>
  <c r="J480" i="9"/>
  <c r="I480" i="9"/>
  <c r="J479" i="9"/>
  <c r="I479" i="9"/>
  <c r="J478" i="9"/>
  <c r="B478" i="9" s="1"/>
  <c r="I478" i="9"/>
  <c r="J477" i="9"/>
  <c r="I477" i="9"/>
  <c r="J476" i="9"/>
  <c r="B476" i="9" s="1"/>
  <c r="I476" i="9"/>
  <c r="J475" i="9"/>
  <c r="I475" i="9"/>
  <c r="J474" i="9"/>
  <c r="I474" i="9"/>
  <c r="J473" i="9"/>
  <c r="I473" i="9"/>
  <c r="J472" i="9"/>
  <c r="B472" i="9" s="1"/>
  <c r="I472" i="9"/>
  <c r="J471" i="9"/>
  <c r="B471" i="9" s="1"/>
  <c r="I471" i="9"/>
  <c r="J470" i="9"/>
  <c r="B470" i="9" s="1"/>
  <c r="I470" i="9"/>
  <c r="J469" i="9"/>
  <c r="B469" i="9" s="1"/>
  <c r="I469" i="9"/>
  <c r="J468" i="9"/>
  <c r="B468" i="9" s="1"/>
  <c r="I468" i="9"/>
  <c r="J467" i="9"/>
  <c r="I467" i="9"/>
  <c r="J466" i="9"/>
  <c r="I466" i="9"/>
  <c r="J465" i="9"/>
  <c r="I465" i="9"/>
  <c r="J464" i="9"/>
  <c r="I464" i="9"/>
  <c r="J463" i="9"/>
  <c r="I463" i="9"/>
  <c r="J462" i="9"/>
  <c r="B462" i="9" s="1"/>
  <c r="I462" i="9"/>
  <c r="J461" i="9"/>
  <c r="I461" i="9"/>
  <c r="J460" i="9"/>
  <c r="B460" i="9" s="1"/>
  <c r="I460" i="9"/>
  <c r="J459" i="9"/>
  <c r="I459" i="9"/>
  <c r="J458" i="9"/>
  <c r="I458" i="9"/>
  <c r="J457" i="9"/>
  <c r="I457" i="9"/>
  <c r="J456" i="9"/>
  <c r="B456" i="9" s="1"/>
  <c r="I456" i="9"/>
  <c r="J455" i="9"/>
  <c r="B455" i="9" s="1"/>
  <c r="I455" i="9"/>
  <c r="J454" i="9"/>
  <c r="B454" i="9" s="1"/>
  <c r="I454" i="9"/>
  <c r="J453" i="9"/>
  <c r="I453" i="9"/>
  <c r="J452" i="9"/>
  <c r="B452" i="9" s="1"/>
  <c r="I452" i="9"/>
  <c r="J451" i="9"/>
  <c r="B451" i="9" s="1"/>
  <c r="I451" i="9"/>
  <c r="J450" i="9"/>
  <c r="I450" i="9"/>
  <c r="J449" i="9"/>
  <c r="I449" i="9"/>
  <c r="J448" i="9"/>
  <c r="I448" i="9"/>
  <c r="J447" i="9"/>
  <c r="B447" i="9" s="1"/>
  <c r="I447" i="9"/>
  <c r="J446" i="9"/>
  <c r="B446" i="9" s="1"/>
  <c r="I446" i="9"/>
  <c r="J445" i="9"/>
  <c r="I445" i="9"/>
  <c r="J444" i="9"/>
  <c r="I444" i="9"/>
  <c r="J443" i="9"/>
  <c r="I443" i="9"/>
  <c r="J442" i="9"/>
  <c r="I442" i="9"/>
  <c r="J441" i="9"/>
  <c r="I441" i="9"/>
  <c r="J440" i="9"/>
  <c r="I440" i="9"/>
  <c r="J439" i="9"/>
  <c r="B439" i="9" s="1"/>
  <c r="I439" i="9"/>
  <c r="J438" i="9"/>
  <c r="B438" i="9" s="1"/>
  <c r="I438" i="9"/>
  <c r="J437" i="9"/>
  <c r="I437" i="9"/>
  <c r="J436" i="9"/>
  <c r="B436" i="9" s="1"/>
  <c r="I436" i="9"/>
  <c r="J435" i="9"/>
  <c r="I435" i="9"/>
  <c r="J434" i="9"/>
  <c r="I434" i="9"/>
  <c r="J433" i="9"/>
  <c r="B433" i="9" s="1"/>
  <c r="I433" i="9"/>
  <c r="J432" i="9"/>
  <c r="B432" i="9" s="1"/>
  <c r="I432" i="9"/>
  <c r="J431" i="9"/>
  <c r="B431" i="9" s="1"/>
  <c r="I431" i="9"/>
  <c r="J430" i="9"/>
  <c r="B430" i="9" s="1"/>
  <c r="I430" i="9"/>
  <c r="J429" i="9"/>
  <c r="I429" i="9"/>
  <c r="J428" i="9"/>
  <c r="I428" i="9"/>
  <c r="J427" i="9"/>
  <c r="I427" i="9"/>
  <c r="J426" i="9"/>
  <c r="I426" i="9"/>
  <c r="J425" i="9"/>
  <c r="I425" i="9"/>
  <c r="J424" i="9"/>
  <c r="I424" i="9"/>
  <c r="J423" i="9"/>
  <c r="B423" i="9" s="1"/>
  <c r="I423" i="9"/>
  <c r="J422" i="9"/>
  <c r="B422" i="9" s="1"/>
  <c r="I422" i="9"/>
  <c r="J421" i="9"/>
  <c r="I421" i="9"/>
  <c r="J420" i="9"/>
  <c r="B420" i="9" s="1"/>
  <c r="I420" i="9"/>
  <c r="J419" i="9"/>
  <c r="I419" i="9"/>
  <c r="J418" i="9"/>
  <c r="I418" i="9"/>
  <c r="J417" i="9"/>
  <c r="B417" i="9" s="1"/>
  <c r="I417" i="9"/>
  <c r="J416" i="9"/>
  <c r="B416" i="9" s="1"/>
  <c r="I416" i="9"/>
  <c r="J415" i="9"/>
  <c r="B415" i="9" s="1"/>
  <c r="I415" i="9"/>
  <c r="J414" i="9"/>
  <c r="B414" i="9" s="1"/>
  <c r="I414" i="9"/>
  <c r="J413" i="9"/>
  <c r="I413" i="9"/>
  <c r="J412" i="9"/>
  <c r="I412" i="9"/>
  <c r="J411" i="9"/>
  <c r="I411" i="9"/>
  <c r="J410" i="9"/>
  <c r="I410" i="9"/>
  <c r="J409" i="9"/>
  <c r="I409" i="9"/>
  <c r="J408" i="9"/>
  <c r="I408" i="9"/>
  <c r="J407" i="9"/>
  <c r="I407" i="9"/>
  <c r="J406" i="9"/>
  <c r="B406" i="9" s="1"/>
  <c r="I406" i="9"/>
  <c r="J405" i="9"/>
  <c r="I405" i="9"/>
  <c r="J404" i="9"/>
  <c r="B404" i="9" s="1"/>
  <c r="I404" i="9"/>
  <c r="J403" i="9"/>
  <c r="I403" i="9"/>
  <c r="J402" i="9"/>
  <c r="I402" i="9"/>
  <c r="J401" i="9"/>
  <c r="I401" i="9"/>
  <c r="J400" i="9"/>
  <c r="B400" i="9" s="1"/>
  <c r="I400" i="9"/>
  <c r="J399" i="9"/>
  <c r="B399" i="9" s="1"/>
  <c r="I399" i="9"/>
  <c r="J398" i="9"/>
  <c r="B398" i="9" s="1"/>
  <c r="I398" i="9"/>
  <c r="J397" i="9"/>
  <c r="B397" i="9" s="1"/>
  <c r="I397" i="9"/>
  <c r="J396" i="9"/>
  <c r="B396" i="9" s="1"/>
  <c r="I396" i="9"/>
  <c r="J395" i="9"/>
  <c r="B395" i="9" s="1"/>
  <c r="I395" i="9"/>
  <c r="J394" i="9"/>
  <c r="I394" i="9"/>
  <c r="J393" i="9"/>
  <c r="I393" i="9"/>
  <c r="J392" i="9"/>
  <c r="I392" i="9"/>
  <c r="J391" i="9"/>
  <c r="I391" i="9"/>
  <c r="J390" i="9"/>
  <c r="B390" i="9" s="1"/>
  <c r="I390" i="9"/>
  <c r="J389" i="9"/>
  <c r="I389" i="9"/>
  <c r="J388" i="9"/>
  <c r="I388" i="9"/>
  <c r="J387" i="9"/>
  <c r="I387" i="9"/>
  <c r="J386" i="9"/>
  <c r="I386" i="9"/>
  <c r="J385" i="9"/>
  <c r="I385" i="9"/>
  <c r="J384" i="9"/>
  <c r="I384" i="9"/>
  <c r="J383" i="9"/>
  <c r="B383" i="9" s="1"/>
  <c r="I383" i="9"/>
  <c r="J382" i="9"/>
  <c r="B382" i="9" s="1"/>
  <c r="I382" i="9"/>
  <c r="J381" i="9"/>
  <c r="I381" i="9"/>
  <c r="J380" i="9"/>
  <c r="B380" i="9" s="1"/>
  <c r="I380" i="9"/>
  <c r="J379" i="9"/>
  <c r="I379" i="9"/>
  <c r="J378" i="9"/>
  <c r="I378" i="9"/>
  <c r="J377" i="9"/>
  <c r="B377" i="9" s="1"/>
  <c r="I377" i="9"/>
  <c r="J376" i="9"/>
  <c r="B376" i="9" s="1"/>
  <c r="I376" i="9"/>
  <c r="J375" i="9"/>
  <c r="B375" i="9" s="1"/>
  <c r="I375" i="9"/>
  <c r="J374" i="9"/>
  <c r="B374" i="9" s="1"/>
  <c r="I374" i="9"/>
  <c r="J373" i="9"/>
  <c r="I373" i="9"/>
  <c r="J372" i="9"/>
  <c r="I372" i="9"/>
  <c r="J371" i="9"/>
  <c r="I371" i="9"/>
  <c r="J370" i="9"/>
  <c r="I370" i="9"/>
  <c r="J369" i="9"/>
  <c r="I369" i="9"/>
  <c r="J368" i="9"/>
  <c r="I368" i="9"/>
  <c r="J367" i="9"/>
  <c r="B367" i="9" s="1"/>
  <c r="I367" i="9"/>
  <c r="J366" i="9"/>
  <c r="B366" i="9" s="1"/>
  <c r="I366" i="9"/>
  <c r="J365" i="9"/>
  <c r="I365" i="9"/>
  <c r="J364" i="9"/>
  <c r="B364" i="9" s="1"/>
  <c r="I364" i="9"/>
  <c r="J363" i="9"/>
  <c r="I363" i="9"/>
  <c r="J362" i="9"/>
  <c r="I362" i="9"/>
  <c r="J361" i="9"/>
  <c r="B361" i="9" s="1"/>
  <c r="I361" i="9"/>
  <c r="J360" i="9"/>
  <c r="B360" i="9" s="1"/>
  <c r="I360" i="9"/>
  <c r="J359" i="9"/>
  <c r="B359" i="9" s="1"/>
  <c r="I359" i="9"/>
  <c r="J358" i="9"/>
  <c r="B358" i="9" s="1"/>
  <c r="I358" i="9"/>
  <c r="J357" i="9"/>
  <c r="I357" i="9"/>
  <c r="J356" i="9"/>
  <c r="I356" i="9"/>
  <c r="J355" i="9"/>
  <c r="I355" i="9"/>
  <c r="J354" i="9"/>
  <c r="I354" i="9"/>
  <c r="J353" i="9"/>
  <c r="I353" i="9"/>
  <c r="J352" i="9"/>
  <c r="I352" i="9"/>
  <c r="J351" i="9"/>
  <c r="B351" i="9" s="1"/>
  <c r="I351" i="9"/>
  <c r="J350" i="9"/>
  <c r="B350" i="9" s="1"/>
  <c r="I350" i="9"/>
  <c r="J349" i="9"/>
  <c r="I349" i="9"/>
  <c r="J348" i="9"/>
  <c r="B348" i="9" s="1"/>
  <c r="I348" i="9"/>
  <c r="J347" i="9"/>
  <c r="I347" i="9"/>
  <c r="J346" i="9"/>
  <c r="I346" i="9"/>
  <c r="J345" i="9"/>
  <c r="B345" i="9" s="1"/>
  <c r="I345" i="9"/>
  <c r="J344" i="9"/>
  <c r="B344" i="9" s="1"/>
  <c r="I344" i="9"/>
  <c r="J1090" i="9"/>
  <c r="I1090" i="9"/>
  <c r="J1089" i="9"/>
  <c r="I1089" i="9"/>
  <c r="J1088" i="9"/>
  <c r="I1088" i="9"/>
  <c r="J1087" i="9"/>
  <c r="I1087" i="9"/>
  <c r="J1086" i="9"/>
  <c r="B1086" i="9" s="1"/>
  <c r="I1086" i="9"/>
  <c r="J1085" i="9"/>
  <c r="B1085" i="9" s="1"/>
  <c r="I1085" i="9"/>
  <c r="J1084" i="9"/>
  <c r="B1084" i="9" s="1"/>
  <c r="I1084" i="9"/>
  <c r="J1083" i="9"/>
  <c r="B1083" i="9" s="1"/>
  <c r="I1083" i="9"/>
  <c r="J1082" i="9"/>
  <c r="I1082" i="9"/>
  <c r="J1081" i="9"/>
  <c r="I1081" i="9"/>
  <c r="J1080" i="9"/>
  <c r="I1080" i="9"/>
  <c r="J1079" i="9"/>
  <c r="I1079" i="9"/>
  <c r="J1078" i="9"/>
  <c r="I1078" i="9"/>
  <c r="J1077" i="9"/>
  <c r="I1077" i="9"/>
  <c r="J1076" i="9"/>
  <c r="B1076" i="9" s="1"/>
  <c r="I1076" i="9"/>
  <c r="J1075" i="9"/>
  <c r="I1075" i="9"/>
  <c r="J1074" i="9"/>
  <c r="I1074" i="9"/>
  <c r="J1073" i="9"/>
  <c r="I1073" i="9"/>
  <c r="J1072" i="9"/>
  <c r="I1072" i="9"/>
  <c r="J1071" i="9"/>
  <c r="I1071" i="9"/>
  <c r="J1070" i="9"/>
  <c r="B1070" i="9" s="1"/>
  <c r="I1070" i="9"/>
  <c r="J1069" i="9"/>
  <c r="B1069" i="9" s="1"/>
  <c r="I1069" i="9"/>
  <c r="J1068" i="9"/>
  <c r="B1068" i="9" s="1"/>
  <c r="I1068" i="9"/>
  <c r="J1067" i="9"/>
  <c r="B1067" i="9" s="1"/>
  <c r="I1067" i="9"/>
  <c r="J1066" i="9"/>
  <c r="I1066" i="9"/>
  <c r="J1065" i="9"/>
  <c r="I1065" i="9"/>
  <c r="J1064" i="9"/>
  <c r="I1064" i="9"/>
  <c r="J1063" i="9"/>
  <c r="I1063" i="9"/>
  <c r="J1062" i="9"/>
  <c r="B1062" i="9" s="1"/>
  <c r="I1062" i="9"/>
  <c r="J1061" i="9"/>
  <c r="I1061" i="9"/>
  <c r="J1060" i="9"/>
  <c r="B1060" i="9" s="1"/>
  <c r="I1060" i="9"/>
  <c r="J1059" i="9"/>
  <c r="B1059" i="9" s="1"/>
  <c r="I1059" i="9"/>
  <c r="J1058" i="9"/>
  <c r="I1058" i="9"/>
  <c r="J1057" i="9"/>
  <c r="I1057" i="9"/>
  <c r="J1056" i="9"/>
  <c r="I1056" i="9"/>
  <c r="J1055" i="9"/>
  <c r="I1055" i="9"/>
  <c r="J1054" i="9"/>
  <c r="B1054" i="9" s="1"/>
  <c r="I1054" i="9"/>
  <c r="J1053" i="9"/>
  <c r="B1053" i="9" s="1"/>
  <c r="I1053" i="9"/>
  <c r="J1052" i="9"/>
  <c r="B1052" i="9" s="1"/>
  <c r="I1052" i="9"/>
  <c r="J1051" i="9"/>
  <c r="B1051" i="9" s="1"/>
  <c r="I1051" i="9"/>
  <c r="J1050" i="9"/>
  <c r="I1050" i="9"/>
  <c r="J1049" i="9"/>
  <c r="I1049" i="9"/>
  <c r="J1048" i="9"/>
  <c r="I1048" i="9"/>
  <c r="J1047" i="9"/>
  <c r="I1047" i="9"/>
  <c r="J1046" i="9"/>
  <c r="B1046" i="9" s="1"/>
  <c r="I1046" i="9"/>
  <c r="J1045" i="9"/>
  <c r="I1045" i="9"/>
  <c r="J1044" i="9"/>
  <c r="I1044" i="9"/>
  <c r="J1043" i="9"/>
  <c r="B1043" i="9" s="1"/>
  <c r="I1043" i="9"/>
  <c r="J1042" i="9"/>
  <c r="I1042" i="9"/>
  <c r="J1041" i="9"/>
  <c r="I1041" i="9"/>
  <c r="J1040" i="9"/>
  <c r="I1040" i="9"/>
  <c r="J1039" i="9"/>
  <c r="I1039" i="9"/>
  <c r="J1038" i="9"/>
  <c r="B1038" i="9" s="1"/>
  <c r="I1038" i="9"/>
  <c r="J1037" i="9"/>
  <c r="I1037" i="9"/>
  <c r="J1036" i="9"/>
  <c r="I1036" i="9"/>
  <c r="J1035" i="9"/>
  <c r="B1035" i="9" s="1"/>
  <c r="I1035" i="9"/>
  <c r="J1034" i="9"/>
  <c r="I1034" i="9"/>
  <c r="J1033" i="9"/>
  <c r="I1033" i="9"/>
  <c r="J1032" i="9"/>
  <c r="I1032" i="9"/>
  <c r="J1031" i="9"/>
  <c r="I1031" i="9"/>
  <c r="J1030" i="9"/>
  <c r="B1030" i="9" s="1"/>
  <c r="I1030" i="9"/>
  <c r="J1029" i="9"/>
  <c r="B1029" i="9" s="1"/>
  <c r="I1029" i="9"/>
  <c r="J1028" i="9"/>
  <c r="B1028" i="9" s="1"/>
  <c r="I1028" i="9"/>
  <c r="J1027" i="9"/>
  <c r="B1027" i="9" s="1"/>
  <c r="I1027" i="9"/>
  <c r="J1026" i="9"/>
  <c r="I1026" i="9"/>
  <c r="J1025" i="9"/>
  <c r="I1025" i="9"/>
  <c r="J1024" i="9"/>
  <c r="I1024" i="9"/>
  <c r="J1023" i="9"/>
  <c r="I1023" i="9"/>
  <c r="J1022" i="9"/>
  <c r="B1022" i="9" s="1"/>
  <c r="I1022" i="9"/>
  <c r="J1021" i="9"/>
  <c r="B1021" i="9" s="1"/>
  <c r="I1021" i="9"/>
  <c r="J1020" i="9"/>
  <c r="B1020" i="9" s="1"/>
  <c r="I1020" i="9"/>
  <c r="J1019" i="9"/>
  <c r="B1019" i="9" s="1"/>
  <c r="I1019" i="9"/>
  <c r="J1018" i="9"/>
  <c r="I1018" i="9"/>
  <c r="J1017" i="9"/>
  <c r="I1017" i="9"/>
  <c r="J1016" i="9"/>
  <c r="I1016" i="9"/>
  <c r="J1015" i="9"/>
  <c r="B1015" i="9" s="1"/>
  <c r="I1015" i="9"/>
  <c r="J1014" i="9"/>
  <c r="B1014" i="9" s="1"/>
  <c r="I1014" i="9"/>
  <c r="J1013" i="9"/>
  <c r="B1013" i="9" s="1"/>
  <c r="I1013" i="9"/>
  <c r="J1012" i="9"/>
  <c r="I1012" i="9"/>
  <c r="J1011" i="9"/>
  <c r="I1011" i="9"/>
  <c r="J1010" i="9"/>
  <c r="I1010" i="9"/>
  <c r="J1009" i="9"/>
  <c r="I1009" i="9"/>
  <c r="J1008" i="9"/>
  <c r="I1008" i="9"/>
  <c r="J1007" i="9"/>
  <c r="I1007" i="9"/>
  <c r="J1006" i="9"/>
  <c r="B1006" i="9" s="1"/>
  <c r="I1006" i="9"/>
  <c r="J1005" i="9"/>
  <c r="B1005" i="9" s="1"/>
  <c r="I1005" i="9"/>
  <c r="J1004" i="9"/>
  <c r="B1004" i="9" s="1"/>
  <c r="I1004" i="9"/>
  <c r="J1003" i="9"/>
  <c r="B1003" i="9" s="1"/>
  <c r="I1003" i="9"/>
  <c r="J1002" i="9"/>
  <c r="I1002" i="9"/>
  <c r="J1001" i="9"/>
  <c r="I1001" i="9"/>
  <c r="J1000" i="9"/>
  <c r="B1000" i="9" s="1"/>
  <c r="I1000" i="9"/>
  <c r="J999" i="9"/>
  <c r="I999" i="9"/>
  <c r="J998" i="9"/>
  <c r="B998" i="9" s="1"/>
  <c r="I998" i="9"/>
  <c r="J997" i="9"/>
  <c r="I997" i="9"/>
  <c r="J996" i="9"/>
  <c r="B996" i="9" s="1"/>
  <c r="I996" i="9"/>
  <c r="J995" i="9"/>
  <c r="B995" i="9" s="1"/>
  <c r="I995" i="9"/>
  <c r="J994" i="9"/>
  <c r="I994" i="9"/>
  <c r="J993" i="9"/>
  <c r="I993" i="9"/>
  <c r="B1017" i="9"/>
  <c r="B1023" i="9"/>
  <c r="B1025" i="9"/>
  <c r="B1036" i="9"/>
  <c r="B1037" i="9"/>
  <c r="B997" i="9"/>
  <c r="B1008" i="9"/>
  <c r="B1009" i="9"/>
  <c r="B1024" i="9"/>
  <c r="N271" i="4"/>
  <c r="N106" i="7"/>
  <c r="N58" i="5"/>
  <c r="N106" i="3"/>
  <c r="B1097" i="9"/>
  <c r="B1094" i="9"/>
  <c r="B1093" i="9"/>
  <c r="J1091" i="9"/>
  <c r="B1091" i="9" s="1"/>
  <c r="I1091" i="9"/>
  <c r="B1090" i="9"/>
  <c r="B1089" i="9"/>
  <c r="B1088" i="9"/>
  <c r="B1087" i="9"/>
  <c r="B1082" i="9"/>
  <c r="B1081" i="9"/>
  <c r="B1080" i="9"/>
  <c r="B1079" i="9"/>
  <c r="B1078" i="9"/>
  <c r="B1077" i="9"/>
  <c r="B1075" i="9"/>
  <c r="B1074" i="9"/>
  <c r="B1073" i="9"/>
  <c r="B1072" i="9"/>
  <c r="B1071" i="9"/>
  <c r="B1066" i="9"/>
  <c r="B1065" i="9"/>
  <c r="B1064" i="9"/>
  <c r="B1063" i="9"/>
  <c r="B1061" i="9"/>
  <c r="B1058" i="9"/>
  <c r="B1057" i="9"/>
  <c r="B1056" i="9"/>
  <c r="B1055" i="9"/>
  <c r="B1050" i="9"/>
  <c r="B1049" i="9"/>
  <c r="B1048" i="9"/>
  <c r="B1047" i="9"/>
  <c r="B1045" i="9"/>
  <c r="B1044" i="9"/>
  <c r="B1042" i="9"/>
  <c r="B1041" i="9"/>
  <c r="B1040" i="9"/>
  <c r="B1039" i="9"/>
  <c r="B1034" i="9"/>
  <c r="B1033" i="9"/>
  <c r="B1032" i="9"/>
  <c r="B1031" i="9"/>
  <c r="B1026" i="9"/>
  <c r="B1018" i="9"/>
  <c r="B1016" i="9"/>
  <c r="B1012" i="9"/>
  <c r="B1011" i="9"/>
  <c r="B1010" i="9"/>
  <c r="B1007" i="9"/>
  <c r="B1002" i="9"/>
  <c r="B1001" i="9"/>
  <c r="B999" i="9"/>
  <c r="B994" i="9"/>
  <c r="B993" i="9"/>
  <c r="B983" i="9"/>
  <c r="J977" i="9"/>
  <c r="B977" i="9" s="1"/>
  <c r="I977" i="9"/>
  <c r="J976" i="9"/>
  <c r="B976" i="9" s="1"/>
  <c r="I976" i="9"/>
  <c r="J975" i="9"/>
  <c r="I975" i="9"/>
  <c r="J974" i="9"/>
  <c r="I974" i="9"/>
  <c r="J973" i="9"/>
  <c r="B973" i="9" s="1"/>
  <c r="I973" i="9"/>
  <c r="J972" i="9"/>
  <c r="B972" i="9" s="1"/>
  <c r="I972" i="9"/>
  <c r="J971" i="9"/>
  <c r="B971" i="9" s="1"/>
  <c r="I971" i="9"/>
  <c r="J970" i="9"/>
  <c r="B970" i="9" s="1"/>
  <c r="I970" i="9"/>
  <c r="J969" i="9"/>
  <c r="B969" i="9" s="1"/>
  <c r="I969" i="9"/>
  <c r="J968" i="9"/>
  <c r="B968" i="9" s="1"/>
  <c r="I968" i="9"/>
  <c r="J967" i="9"/>
  <c r="B967" i="9" s="1"/>
  <c r="I967" i="9"/>
  <c r="J966" i="9"/>
  <c r="I966" i="9"/>
  <c r="J965" i="9"/>
  <c r="B965" i="9" s="1"/>
  <c r="I965" i="9"/>
  <c r="J964" i="9"/>
  <c r="B964" i="9" s="1"/>
  <c r="I964" i="9"/>
  <c r="J963" i="9"/>
  <c r="B963" i="9" s="1"/>
  <c r="I963" i="9"/>
  <c r="J962" i="9"/>
  <c r="B962" i="9" s="1"/>
  <c r="I962" i="9"/>
  <c r="J961" i="9"/>
  <c r="B961" i="9" s="1"/>
  <c r="I961" i="9"/>
  <c r="J960" i="9"/>
  <c r="B960" i="9" s="1"/>
  <c r="I960" i="9"/>
  <c r="J959" i="9"/>
  <c r="I959" i="9"/>
  <c r="J958" i="9"/>
  <c r="I958" i="9"/>
  <c r="J957" i="9"/>
  <c r="I957" i="9"/>
  <c r="J956" i="9"/>
  <c r="I956" i="9"/>
  <c r="J955" i="9"/>
  <c r="B955" i="9" s="1"/>
  <c r="I955" i="9"/>
  <c r="J954" i="9"/>
  <c r="B954" i="9" s="1"/>
  <c r="I954" i="9"/>
  <c r="J953" i="9"/>
  <c r="B953" i="9" s="1"/>
  <c r="I953" i="9"/>
  <c r="J952" i="9"/>
  <c r="B952" i="9" s="1"/>
  <c r="I952" i="9"/>
  <c r="J951" i="9"/>
  <c r="B951" i="9" s="1"/>
  <c r="I951" i="9"/>
  <c r="J950" i="9"/>
  <c r="I950" i="9"/>
  <c r="J949" i="9"/>
  <c r="B949" i="9" s="1"/>
  <c r="I949" i="9"/>
  <c r="J948" i="9"/>
  <c r="B948" i="9" s="1"/>
  <c r="I948" i="9"/>
  <c r="J947" i="9"/>
  <c r="B947" i="9" s="1"/>
  <c r="I947" i="9"/>
  <c r="J946" i="9"/>
  <c r="B946" i="9" s="1"/>
  <c r="I946" i="9"/>
  <c r="J945" i="9"/>
  <c r="B945" i="9" s="1"/>
  <c r="I945" i="9"/>
  <c r="J944" i="9"/>
  <c r="B944" i="9" s="1"/>
  <c r="I944" i="9"/>
  <c r="J943" i="9"/>
  <c r="B943" i="9" s="1"/>
  <c r="I943" i="9"/>
  <c r="J942" i="9"/>
  <c r="I942" i="9"/>
  <c r="J941" i="9"/>
  <c r="B941" i="9" s="1"/>
  <c r="I941" i="9"/>
  <c r="J940" i="9"/>
  <c r="B940" i="9" s="1"/>
  <c r="I940" i="9"/>
  <c r="J939" i="9"/>
  <c r="B939" i="9" s="1"/>
  <c r="I939" i="9"/>
  <c r="J938" i="9"/>
  <c r="B938" i="9" s="1"/>
  <c r="I938" i="9"/>
  <c r="J937" i="9"/>
  <c r="B937" i="9" s="1"/>
  <c r="I937" i="9"/>
  <c r="J936" i="9"/>
  <c r="B936" i="9" s="1"/>
  <c r="I936" i="9"/>
  <c r="J935" i="9"/>
  <c r="B935" i="9" s="1"/>
  <c r="I935" i="9"/>
  <c r="J934" i="9"/>
  <c r="I934" i="9"/>
  <c r="J933" i="9"/>
  <c r="B933" i="9" s="1"/>
  <c r="I933" i="9"/>
  <c r="J932" i="9"/>
  <c r="B932" i="9" s="1"/>
  <c r="I932" i="9"/>
  <c r="J931" i="9"/>
  <c r="B931" i="9" s="1"/>
  <c r="I931" i="9"/>
  <c r="J930" i="9"/>
  <c r="B930" i="9" s="1"/>
  <c r="I930" i="9"/>
  <c r="J929" i="9"/>
  <c r="B929" i="9" s="1"/>
  <c r="I929" i="9"/>
  <c r="J928" i="9"/>
  <c r="B928" i="9" s="1"/>
  <c r="I928" i="9"/>
  <c r="J927" i="9"/>
  <c r="I927" i="9"/>
  <c r="I917" i="9"/>
  <c r="J917" i="9"/>
  <c r="B917" i="9" s="1"/>
  <c r="I918" i="9"/>
  <c r="J918" i="9"/>
  <c r="B918" i="9" s="1"/>
  <c r="I919" i="9"/>
  <c r="J919" i="9"/>
  <c r="B919" i="9" s="1"/>
  <c r="I920" i="9"/>
  <c r="J920" i="9"/>
  <c r="B920" i="9" s="1"/>
  <c r="I921" i="9"/>
  <c r="J921" i="9"/>
  <c r="B921" i="9" s="1"/>
  <c r="I922" i="9"/>
  <c r="J922" i="9"/>
  <c r="B922" i="9" s="1"/>
  <c r="I923" i="9"/>
  <c r="J923" i="9"/>
  <c r="I924" i="9"/>
  <c r="J924" i="9"/>
  <c r="B924" i="9" s="1"/>
  <c r="I925" i="9"/>
  <c r="J925" i="9"/>
  <c r="B925" i="9" s="1"/>
  <c r="J916" i="9"/>
  <c r="B916" i="9" s="1"/>
  <c r="I916" i="9"/>
  <c r="J915" i="9"/>
  <c r="B915" i="9" s="1"/>
  <c r="I915" i="9"/>
  <c r="J914" i="9"/>
  <c r="B914" i="9" s="1"/>
  <c r="I914" i="9"/>
  <c r="J913" i="9"/>
  <c r="B913" i="9" s="1"/>
  <c r="I913" i="9"/>
  <c r="J912" i="9"/>
  <c r="B912" i="9" s="1"/>
  <c r="I912" i="9"/>
  <c r="J911" i="9"/>
  <c r="I911" i="9"/>
  <c r="J910" i="9"/>
  <c r="I910" i="9"/>
  <c r="J909" i="9"/>
  <c r="B909" i="9" s="1"/>
  <c r="I909" i="9"/>
  <c r="J908" i="9"/>
  <c r="B908" i="9" s="1"/>
  <c r="I908" i="9"/>
  <c r="J907" i="9"/>
  <c r="B907" i="9" s="1"/>
  <c r="I907" i="9"/>
  <c r="J906" i="9"/>
  <c r="B906" i="9" s="1"/>
  <c r="I906" i="9"/>
  <c r="J905" i="9"/>
  <c r="B905" i="9" s="1"/>
  <c r="I905" i="9"/>
  <c r="J904" i="9"/>
  <c r="B904" i="9" s="1"/>
  <c r="I904" i="9"/>
  <c r="J903" i="9"/>
  <c r="I903" i="9"/>
  <c r="J902" i="9"/>
  <c r="I902" i="9"/>
  <c r="J901" i="9"/>
  <c r="I901" i="9"/>
  <c r="J900" i="9"/>
  <c r="B900" i="9" s="1"/>
  <c r="I900" i="9"/>
  <c r="J899" i="9"/>
  <c r="B899" i="9" s="1"/>
  <c r="I899" i="9"/>
  <c r="J898" i="9"/>
  <c r="B898" i="9" s="1"/>
  <c r="I898" i="9"/>
  <c r="J897" i="9"/>
  <c r="B897" i="9" s="1"/>
  <c r="I897" i="9"/>
  <c r="J896" i="9"/>
  <c r="B896" i="9" s="1"/>
  <c r="I896" i="9"/>
  <c r="J895" i="9"/>
  <c r="I895" i="9"/>
  <c r="J894" i="9"/>
  <c r="B894" i="9" s="1"/>
  <c r="I894" i="9"/>
  <c r="J893" i="9"/>
  <c r="B893" i="9" s="1"/>
  <c r="I893" i="9"/>
  <c r="J892" i="9"/>
  <c r="B892" i="9" s="1"/>
  <c r="I892" i="9"/>
  <c r="J891" i="9"/>
  <c r="B891" i="9" s="1"/>
  <c r="I891" i="9"/>
  <c r="J890" i="9"/>
  <c r="B890" i="9" s="1"/>
  <c r="I890" i="9"/>
  <c r="J889" i="9"/>
  <c r="B889" i="9" s="1"/>
  <c r="I889" i="9"/>
  <c r="J888" i="9"/>
  <c r="B888" i="9" s="1"/>
  <c r="I888" i="9"/>
  <c r="J887" i="9"/>
  <c r="I887" i="9"/>
  <c r="J886" i="9"/>
  <c r="I886" i="9"/>
  <c r="J885" i="9"/>
  <c r="I885" i="9"/>
  <c r="J884" i="9"/>
  <c r="B884" i="9" s="1"/>
  <c r="I884" i="9"/>
  <c r="J883" i="9"/>
  <c r="B883" i="9" s="1"/>
  <c r="I883" i="9"/>
  <c r="J882" i="9"/>
  <c r="B882" i="9" s="1"/>
  <c r="I882" i="9"/>
  <c r="J881" i="9"/>
  <c r="B881" i="9" s="1"/>
  <c r="I881" i="9"/>
  <c r="J880" i="9"/>
  <c r="B880" i="9" s="1"/>
  <c r="I880" i="9"/>
  <c r="J879" i="9"/>
  <c r="I879" i="9"/>
  <c r="J878" i="9"/>
  <c r="I878" i="9"/>
  <c r="J877" i="9"/>
  <c r="B877" i="9" s="1"/>
  <c r="I877" i="9"/>
  <c r="J876" i="9"/>
  <c r="B876" i="9" s="1"/>
  <c r="I876" i="9"/>
  <c r="J875" i="9"/>
  <c r="B875" i="9" s="1"/>
  <c r="I875" i="9"/>
  <c r="J874" i="9"/>
  <c r="B874" i="9" s="1"/>
  <c r="I874" i="9"/>
  <c r="J873" i="9"/>
  <c r="B873" i="9" s="1"/>
  <c r="I873" i="9"/>
  <c r="J872" i="9"/>
  <c r="B872" i="9" s="1"/>
  <c r="I872" i="9"/>
  <c r="J871" i="9"/>
  <c r="I871" i="9"/>
  <c r="J870" i="9"/>
  <c r="B870" i="9" s="1"/>
  <c r="I870" i="9"/>
  <c r="J869" i="9"/>
  <c r="I869" i="9"/>
  <c r="J868" i="9"/>
  <c r="I868" i="9"/>
  <c r="J867" i="9"/>
  <c r="B867" i="9" s="1"/>
  <c r="I867" i="9"/>
  <c r="J866" i="9"/>
  <c r="B866" i="9" s="1"/>
  <c r="I866" i="9"/>
  <c r="J865" i="9"/>
  <c r="B865" i="9" s="1"/>
  <c r="I865" i="9"/>
  <c r="J864" i="9"/>
  <c r="B864" i="9" s="1"/>
  <c r="I864" i="9"/>
  <c r="J863" i="9"/>
  <c r="I863" i="9"/>
  <c r="J862" i="9"/>
  <c r="I862" i="9"/>
  <c r="J861" i="9"/>
  <c r="B861" i="9" s="1"/>
  <c r="I861" i="9"/>
  <c r="J860" i="9"/>
  <c r="B860" i="9" s="1"/>
  <c r="I860" i="9"/>
  <c r="J859" i="9"/>
  <c r="I859" i="9"/>
  <c r="J858" i="9"/>
  <c r="B858" i="9" s="1"/>
  <c r="I858" i="9"/>
  <c r="J857" i="9"/>
  <c r="B857" i="9" s="1"/>
  <c r="I857" i="9"/>
  <c r="J856" i="9"/>
  <c r="B856" i="9" s="1"/>
  <c r="I856" i="9"/>
  <c r="J855" i="9"/>
  <c r="I855" i="9"/>
  <c r="J854" i="9"/>
  <c r="I854" i="9"/>
  <c r="J853" i="9"/>
  <c r="I853" i="9"/>
  <c r="J852" i="9"/>
  <c r="B852" i="9" s="1"/>
  <c r="I852" i="9"/>
  <c r="J851" i="9"/>
  <c r="B851" i="9" s="1"/>
  <c r="I851" i="9"/>
  <c r="J850" i="9"/>
  <c r="B850" i="9" s="1"/>
  <c r="I850" i="9"/>
  <c r="J849" i="9"/>
  <c r="B849" i="9" s="1"/>
  <c r="I849" i="9"/>
  <c r="J848" i="9"/>
  <c r="B848" i="9" s="1"/>
  <c r="I848" i="9"/>
  <c r="J847" i="9"/>
  <c r="I847" i="9"/>
  <c r="J846" i="9"/>
  <c r="B846" i="9" s="1"/>
  <c r="I846" i="9"/>
  <c r="J845" i="9"/>
  <c r="B845" i="9" s="1"/>
  <c r="I845" i="9"/>
  <c r="J844" i="9"/>
  <c r="B844" i="9" s="1"/>
  <c r="I844" i="9"/>
  <c r="J843" i="9"/>
  <c r="B843" i="9" s="1"/>
  <c r="I843" i="9"/>
  <c r="J842" i="9"/>
  <c r="B842" i="9" s="1"/>
  <c r="I842" i="9"/>
  <c r="J841" i="9"/>
  <c r="B841" i="9" s="1"/>
  <c r="I841" i="9"/>
  <c r="J840" i="9"/>
  <c r="B840" i="9" s="1"/>
  <c r="I840" i="9"/>
  <c r="J839" i="9"/>
  <c r="I839" i="9"/>
  <c r="J838" i="9"/>
  <c r="I838" i="9"/>
  <c r="J837" i="9"/>
  <c r="I837" i="9"/>
  <c r="J836" i="9"/>
  <c r="B836" i="9" s="1"/>
  <c r="I836" i="9"/>
  <c r="J835" i="9"/>
  <c r="B835" i="9" s="1"/>
  <c r="I835" i="9"/>
  <c r="J834" i="9"/>
  <c r="B834" i="9" s="1"/>
  <c r="I834" i="9"/>
  <c r="J833" i="9"/>
  <c r="B833" i="9" s="1"/>
  <c r="I833" i="9"/>
  <c r="J832" i="9"/>
  <c r="B832" i="9" s="1"/>
  <c r="I832" i="9"/>
  <c r="J831" i="9"/>
  <c r="I831" i="9"/>
  <c r="J830" i="9"/>
  <c r="I830" i="9"/>
  <c r="J829" i="9"/>
  <c r="I829" i="9"/>
  <c r="J828" i="9"/>
  <c r="B828" i="9" s="1"/>
  <c r="I828" i="9"/>
  <c r="J827" i="9"/>
  <c r="B827" i="9" s="1"/>
  <c r="I827" i="9"/>
  <c r="B838" i="9"/>
  <c r="J822" i="9"/>
  <c r="B822" i="9" s="1"/>
  <c r="I822" i="9"/>
  <c r="J821" i="9"/>
  <c r="B821" i="9" s="1"/>
  <c r="I821" i="9"/>
  <c r="J820" i="9"/>
  <c r="B820" i="9" s="1"/>
  <c r="I820" i="9"/>
  <c r="J819" i="9"/>
  <c r="I819" i="9"/>
  <c r="J818" i="9"/>
  <c r="B818" i="9" s="1"/>
  <c r="I818" i="9"/>
  <c r="J817" i="9"/>
  <c r="B817" i="9" s="1"/>
  <c r="I817" i="9"/>
  <c r="J816" i="9"/>
  <c r="B816" i="9" s="1"/>
  <c r="I816" i="9"/>
  <c r="J815" i="9"/>
  <c r="B815" i="9" s="1"/>
  <c r="I815" i="9"/>
  <c r="J814" i="9"/>
  <c r="B814" i="9" s="1"/>
  <c r="I814" i="9"/>
  <c r="J813" i="9"/>
  <c r="B813" i="9" s="1"/>
  <c r="I813" i="9"/>
  <c r="J812" i="9"/>
  <c r="B812" i="9" s="1"/>
  <c r="I812" i="9"/>
  <c r="J811" i="9"/>
  <c r="B811" i="9" s="1"/>
  <c r="I811" i="9"/>
  <c r="J810" i="9"/>
  <c r="B810" i="9" s="1"/>
  <c r="I810" i="9"/>
  <c r="J809" i="9"/>
  <c r="B809" i="9" s="1"/>
  <c r="I809" i="9"/>
  <c r="J808" i="9"/>
  <c r="B808" i="9" s="1"/>
  <c r="I808" i="9"/>
  <c r="J807" i="9"/>
  <c r="B807" i="9" s="1"/>
  <c r="I807" i="9"/>
  <c r="J806" i="9"/>
  <c r="B806" i="9" s="1"/>
  <c r="I806" i="9"/>
  <c r="J805" i="9"/>
  <c r="B805" i="9" s="1"/>
  <c r="I805" i="9"/>
  <c r="J804" i="9"/>
  <c r="B804" i="9" s="1"/>
  <c r="I804" i="9"/>
  <c r="J803" i="9"/>
  <c r="I803" i="9"/>
  <c r="J802" i="9"/>
  <c r="B802" i="9" s="1"/>
  <c r="I802" i="9"/>
  <c r="J801" i="9"/>
  <c r="I801" i="9"/>
  <c r="J800" i="9"/>
  <c r="B800" i="9" s="1"/>
  <c r="I800" i="9"/>
  <c r="J799" i="9"/>
  <c r="B799" i="9" s="1"/>
  <c r="I799" i="9"/>
  <c r="J798" i="9"/>
  <c r="B798" i="9" s="1"/>
  <c r="I798" i="9"/>
  <c r="J797" i="9"/>
  <c r="B797" i="9" s="1"/>
  <c r="I797" i="9"/>
  <c r="J796" i="9"/>
  <c r="B796" i="9" s="1"/>
  <c r="I796" i="9"/>
  <c r="J795" i="9"/>
  <c r="B795" i="9" s="1"/>
  <c r="I795" i="9"/>
  <c r="J794" i="9"/>
  <c r="B794" i="9" s="1"/>
  <c r="I794" i="9"/>
  <c r="J793" i="9"/>
  <c r="B793" i="9" s="1"/>
  <c r="I793" i="9"/>
  <c r="J792" i="9"/>
  <c r="B792" i="9" s="1"/>
  <c r="I792" i="9"/>
  <c r="J791" i="9"/>
  <c r="B791" i="9" s="1"/>
  <c r="I791" i="9"/>
  <c r="J790" i="9"/>
  <c r="B790" i="9" s="1"/>
  <c r="I790" i="9"/>
  <c r="J789" i="9"/>
  <c r="B789" i="9" s="1"/>
  <c r="I789" i="9"/>
  <c r="B652" i="9"/>
  <c r="B653" i="9"/>
  <c r="B655" i="9"/>
  <c r="B656" i="9"/>
  <c r="B657" i="9"/>
  <c r="B658" i="9"/>
  <c r="B661" i="9"/>
  <c r="B665" i="9"/>
  <c r="B666" i="9"/>
  <c r="B667" i="9"/>
  <c r="B668" i="9"/>
  <c r="B669" i="9"/>
  <c r="B672" i="9"/>
  <c r="B673" i="9"/>
  <c r="B674" i="9"/>
  <c r="B677" i="9"/>
  <c r="B678" i="9"/>
  <c r="B682" i="9"/>
  <c r="B684" i="9"/>
  <c r="B685" i="9"/>
  <c r="B686" i="9"/>
  <c r="B562" i="9"/>
  <c r="B563" i="9"/>
  <c r="B565" i="9"/>
  <c r="B567" i="9"/>
  <c r="B568" i="9"/>
  <c r="B569" i="9"/>
  <c r="B570" i="9"/>
  <c r="B571" i="9"/>
  <c r="B573" i="9"/>
  <c r="B576" i="9"/>
  <c r="B578" i="9"/>
  <c r="B581" i="9"/>
  <c r="B584" i="9"/>
  <c r="B585" i="9"/>
  <c r="B586" i="9"/>
  <c r="B587" i="9"/>
  <c r="B589" i="9"/>
  <c r="B592" i="9"/>
  <c r="B593" i="9"/>
  <c r="B594" i="9"/>
  <c r="B597" i="9"/>
  <c r="B600" i="9"/>
  <c r="B601" i="9"/>
  <c r="B602" i="9"/>
  <c r="B603" i="9"/>
  <c r="B605" i="9"/>
  <c r="B608" i="9"/>
  <c r="B611" i="9"/>
  <c r="B613" i="9"/>
  <c r="B616" i="9"/>
  <c r="B617" i="9"/>
  <c r="B618" i="9"/>
  <c r="B619" i="9"/>
  <c r="B620" i="9"/>
  <c r="B621" i="9"/>
  <c r="B624" i="9"/>
  <c r="B628" i="9"/>
  <c r="B629" i="9"/>
  <c r="B633" i="9"/>
  <c r="B634" i="9"/>
  <c r="B635" i="9"/>
  <c r="B636" i="9"/>
  <c r="B637" i="9"/>
  <c r="B639" i="9"/>
  <c r="B640" i="9"/>
  <c r="B641" i="9"/>
  <c r="B642" i="9"/>
  <c r="B643" i="9"/>
  <c r="B644" i="9"/>
  <c r="B645" i="9"/>
  <c r="B649" i="9"/>
  <c r="B650" i="9"/>
  <c r="B557" i="9"/>
  <c r="B556" i="9"/>
  <c r="B555" i="9"/>
  <c r="B554" i="9"/>
  <c r="B553" i="9"/>
  <c r="B552" i="9"/>
  <c r="B547" i="9"/>
  <c r="B546" i="9"/>
  <c r="B545" i="9"/>
  <c r="B544" i="9"/>
  <c r="B541" i="9"/>
  <c r="B539" i="9"/>
  <c r="B538" i="9"/>
  <c r="B537" i="9"/>
  <c r="B536" i="9"/>
  <c r="B532" i="9"/>
  <c r="B531" i="9"/>
  <c r="B530" i="9"/>
  <c r="B529" i="9"/>
  <c r="B528" i="9"/>
  <c r="B525" i="9"/>
  <c r="B522" i="9"/>
  <c r="B521" i="9"/>
  <c r="B520" i="9"/>
  <c r="B517" i="9"/>
  <c r="B516" i="9"/>
  <c r="B515" i="9"/>
  <c r="B514" i="9"/>
  <c r="B513" i="9"/>
  <c r="B512" i="9"/>
  <c r="B509" i="9"/>
  <c r="B506" i="9"/>
  <c r="B505" i="9"/>
  <c r="B504" i="9"/>
  <c r="B501" i="9"/>
  <c r="B500" i="9"/>
  <c r="B499" i="9"/>
  <c r="B498" i="9"/>
  <c r="B497" i="9"/>
  <c r="B496" i="9"/>
  <c r="B492" i="9"/>
  <c r="B490" i="9"/>
  <c r="B489" i="9"/>
  <c r="B483" i="9"/>
  <c r="B482" i="9"/>
  <c r="B481" i="9"/>
  <c r="B480" i="9"/>
  <c r="B479" i="9"/>
  <c r="B477" i="9"/>
  <c r="B475" i="9"/>
  <c r="B474" i="9"/>
  <c r="B473" i="9"/>
  <c r="B467" i="9"/>
  <c r="B466" i="9"/>
  <c r="B465" i="9"/>
  <c r="B464" i="9"/>
  <c r="B463" i="9"/>
  <c r="B461" i="9"/>
  <c r="B459" i="9"/>
  <c r="B458" i="9"/>
  <c r="B457" i="9"/>
  <c r="B453" i="9"/>
  <c r="B450" i="9"/>
  <c r="B449" i="9"/>
  <c r="B448" i="9"/>
  <c r="B445" i="9"/>
  <c r="B444" i="9"/>
  <c r="B443" i="9"/>
  <c r="B442" i="9"/>
  <c r="B441" i="9"/>
  <c r="B440" i="9"/>
  <c r="B435" i="9"/>
  <c r="B434" i="9"/>
  <c r="B429" i="9"/>
  <c r="B428" i="9"/>
  <c r="B427" i="9"/>
  <c r="B426" i="9"/>
  <c r="B425" i="9"/>
  <c r="B424" i="9"/>
  <c r="B421" i="9"/>
  <c r="B419" i="9"/>
  <c r="B418" i="9"/>
  <c r="B411" i="9"/>
  <c r="B410" i="9"/>
  <c r="B409" i="9"/>
  <c r="B408" i="9"/>
  <c r="B405" i="9"/>
  <c r="B403" i="9"/>
  <c r="B402" i="9"/>
  <c r="B401" i="9"/>
  <c r="B394" i="9"/>
  <c r="B393" i="9"/>
  <c r="B392" i="9"/>
  <c r="B391" i="9"/>
  <c r="B388" i="9"/>
  <c r="B387" i="9"/>
  <c r="B386" i="9"/>
  <c r="B385" i="9"/>
  <c r="B384" i="9"/>
  <c r="B379" i="9"/>
  <c r="B378" i="9"/>
  <c r="B373" i="9"/>
  <c r="B372" i="9"/>
  <c r="B371" i="9"/>
  <c r="B370" i="9"/>
  <c r="B369" i="9"/>
  <c r="B368" i="9"/>
  <c r="B363" i="9"/>
  <c r="B362" i="9"/>
  <c r="B357" i="9"/>
  <c r="B356" i="9"/>
  <c r="B355" i="9"/>
  <c r="B354" i="9"/>
  <c r="B353" i="9"/>
  <c r="B352" i="9"/>
  <c r="B349" i="9"/>
  <c r="B347" i="9"/>
  <c r="B346" i="9"/>
  <c r="I313" i="9"/>
  <c r="J313" i="9"/>
  <c r="I314" i="9"/>
  <c r="J314" i="9"/>
  <c r="B314" i="9" s="1"/>
  <c r="I315" i="9"/>
  <c r="J315" i="9"/>
  <c r="B315" i="9" s="1"/>
  <c r="B318" i="9"/>
  <c r="B319" i="9"/>
  <c r="B320" i="9"/>
  <c r="B323" i="9"/>
  <c r="B324" i="9"/>
  <c r="B325" i="9"/>
  <c r="I295" i="9"/>
  <c r="J295" i="9"/>
  <c r="B295" i="9" s="1"/>
  <c r="I296" i="9"/>
  <c r="J296" i="9"/>
  <c r="B296" i="9" s="1"/>
  <c r="I297" i="9"/>
  <c r="J297" i="9"/>
  <c r="B297" i="9" s="1"/>
  <c r="I298" i="9"/>
  <c r="J298" i="9"/>
  <c r="B298" i="9" s="1"/>
  <c r="I299" i="9"/>
  <c r="J299" i="9"/>
  <c r="B299" i="9" s="1"/>
  <c r="I300" i="9"/>
  <c r="J300" i="9"/>
  <c r="B300" i="9" s="1"/>
  <c r="I301" i="9"/>
  <c r="J301" i="9"/>
  <c r="B301" i="9" s="1"/>
  <c r="I302" i="9"/>
  <c r="J302" i="9"/>
  <c r="B302" i="9" s="1"/>
  <c r="I303" i="9"/>
  <c r="J303" i="9"/>
  <c r="B303" i="9" s="1"/>
  <c r="I304" i="9"/>
  <c r="J304" i="9"/>
  <c r="B304" i="9" s="1"/>
  <c r="I305" i="9"/>
  <c r="J305" i="9"/>
  <c r="I306" i="9"/>
  <c r="J306" i="9"/>
  <c r="B306" i="9" s="1"/>
  <c r="I307" i="9"/>
  <c r="J307" i="9"/>
  <c r="B307" i="9" s="1"/>
  <c r="I308" i="9"/>
  <c r="J308" i="9"/>
  <c r="B308" i="9" s="1"/>
  <c r="I309" i="9"/>
  <c r="J309" i="9"/>
  <c r="B309" i="9" s="1"/>
  <c r="I310" i="9"/>
  <c r="J310" i="9"/>
  <c r="B310" i="9" s="1"/>
  <c r="I311" i="9"/>
  <c r="J311" i="9"/>
  <c r="B311" i="9" s="1"/>
  <c r="I312" i="9"/>
  <c r="J312" i="9"/>
  <c r="B312" i="9" s="1"/>
  <c r="I286" i="9"/>
  <c r="J286" i="9"/>
  <c r="I287" i="9"/>
  <c r="J287" i="9"/>
  <c r="B287" i="9" s="1"/>
  <c r="I288" i="9"/>
  <c r="J288" i="9"/>
  <c r="B288" i="9" s="1"/>
  <c r="I289" i="9"/>
  <c r="J289" i="9"/>
  <c r="B289" i="9" s="1"/>
  <c r="I290" i="9"/>
  <c r="J290" i="9"/>
  <c r="B290" i="9" s="1"/>
  <c r="I291" i="9"/>
  <c r="J291" i="9"/>
  <c r="B291" i="9" s="1"/>
  <c r="I292" i="9"/>
  <c r="J292" i="9"/>
  <c r="B292" i="9" s="1"/>
  <c r="I293" i="9"/>
  <c r="J293" i="9"/>
  <c r="B293" i="9" s="1"/>
  <c r="I294" i="9"/>
  <c r="J294" i="9"/>
  <c r="I129" i="9"/>
  <c r="J129" i="9"/>
  <c r="I130" i="9"/>
  <c r="J130" i="9"/>
  <c r="B130" i="9" s="1"/>
  <c r="I131" i="9"/>
  <c r="J131" i="9"/>
  <c r="B131" i="9" s="1"/>
  <c r="I132" i="9"/>
  <c r="J132" i="9"/>
  <c r="B132" i="9" s="1"/>
  <c r="I133" i="9"/>
  <c r="J133" i="9"/>
  <c r="B133" i="9" s="1"/>
  <c r="I134" i="9"/>
  <c r="J134" i="9"/>
  <c r="B134" i="9" s="1"/>
  <c r="I135" i="9"/>
  <c r="J135" i="9"/>
  <c r="B135" i="9" s="1"/>
  <c r="I136" i="9"/>
  <c r="J136" i="9"/>
  <c r="I137" i="9"/>
  <c r="J137" i="9"/>
  <c r="B137" i="9" s="1"/>
  <c r="I138" i="9"/>
  <c r="J138" i="9"/>
  <c r="B138" i="9" s="1"/>
  <c r="I139" i="9"/>
  <c r="J139" i="9"/>
  <c r="B139" i="9" s="1"/>
  <c r="I140" i="9"/>
  <c r="J140" i="9"/>
  <c r="B140" i="9" s="1"/>
  <c r="I141" i="9"/>
  <c r="J141" i="9"/>
  <c r="B141" i="9" s="1"/>
  <c r="I142" i="9"/>
  <c r="J142" i="9"/>
  <c r="B142" i="9" s="1"/>
  <c r="I143" i="9"/>
  <c r="J143" i="9"/>
  <c r="B143" i="9" s="1"/>
  <c r="I144" i="9"/>
  <c r="J144" i="9"/>
  <c r="B144" i="9" s="1"/>
  <c r="I145" i="9"/>
  <c r="J145" i="9"/>
  <c r="B145" i="9" s="1"/>
  <c r="I146" i="9"/>
  <c r="J146" i="9"/>
  <c r="B146" i="9" s="1"/>
  <c r="I147" i="9"/>
  <c r="J147" i="9"/>
  <c r="B147" i="9" s="1"/>
  <c r="I148" i="9"/>
  <c r="J148" i="9"/>
  <c r="B148" i="9" s="1"/>
  <c r="I149" i="9"/>
  <c r="J149" i="9"/>
  <c r="B149" i="9" s="1"/>
  <c r="I150" i="9"/>
  <c r="J150" i="9"/>
  <c r="B150" i="9" s="1"/>
  <c r="I151" i="9"/>
  <c r="J151" i="9"/>
  <c r="B151" i="9" s="1"/>
  <c r="I152" i="9"/>
  <c r="J152" i="9"/>
  <c r="I153" i="9"/>
  <c r="J153" i="9"/>
  <c r="B153" i="9" s="1"/>
  <c r="I154" i="9"/>
  <c r="J154" i="9"/>
  <c r="B154" i="9" s="1"/>
  <c r="I155" i="9"/>
  <c r="J155" i="9"/>
  <c r="B155" i="9" s="1"/>
  <c r="I156" i="9"/>
  <c r="J156" i="9"/>
  <c r="B156" i="9" s="1"/>
  <c r="I157" i="9"/>
  <c r="J157" i="9"/>
  <c r="B157" i="9" s="1"/>
  <c r="I158" i="9"/>
  <c r="J158" i="9"/>
  <c r="B158" i="9" s="1"/>
  <c r="I159" i="9"/>
  <c r="J159" i="9"/>
  <c r="B159" i="9" s="1"/>
  <c r="I160" i="9"/>
  <c r="J160" i="9"/>
  <c r="B160" i="9" s="1"/>
  <c r="I161" i="9"/>
  <c r="J161" i="9"/>
  <c r="B161" i="9" s="1"/>
  <c r="I162" i="9"/>
  <c r="J162" i="9"/>
  <c r="B162" i="9" s="1"/>
  <c r="I163" i="9"/>
  <c r="J163" i="9"/>
  <c r="B163" i="9" s="1"/>
  <c r="I164" i="9"/>
  <c r="J164" i="9"/>
  <c r="B164" i="9" s="1"/>
  <c r="I165" i="9"/>
  <c r="J165" i="9"/>
  <c r="B165" i="9" s="1"/>
  <c r="I166" i="9"/>
  <c r="J166" i="9"/>
  <c r="B166" i="9" s="1"/>
  <c r="I167" i="9"/>
  <c r="J167" i="9"/>
  <c r="B167" i="9" s="1"/>
  <c r="I168" i="9"/>
  <c r="J168" i="9"/>
  <c r="B168" i="9" s="1"/>
  <c r="I169" i="9"/>
  <c r="J169" i="9"/>
  <c r="B169" i="9" s="1"/>
  <c r="I170" i="9"/>
  <c r="J170" i="9"/>
  <c r="B170" i="9" s="1"/>
  <c r="I171" i="9"/>
  <c r="J171" i="9"/>
  <c r="B171" i="9" s="1"/>
  <c r="I172" i="9"/>
  <c r="J172" i="9"/>
  <c r="B172" i="9" s="1"/>
  <c r="I173" i="9"/>
  <c r="J173" i="9"/>
  <c r="B173" i="9" s="1"/>
  <c r="I174" i="9"/>
  <c r="J174" i="9"/>
  <c r="B174" i="9" s="1"/>
  <c r="I175" i="9"/>
  <c r="J175" i="9"/>
  <c r="B175" i="9" s="1"/>
  <c r="I176" i="9"/>
  <c r="J176" i="9"/>
  <c r="B176" i="9" s="1"/>
  <c r="I177" i="9"/>
  <c r="J177" i="9"/>
  <c r="B177" i="9" s="1"/>
  <c r="I178" i="9"/>
  <c r="J178" i="9"/>
  <c r="I179" i="9"/>
  <c r="J179" i="9"/>
  <c r="B179" i="9" s="1"/>
  <c r="I180" i="9"/>
  <c r="J180" i="9"/>
  <c r="B180" i="9" s="1"/>
  <c r="I181" i="9"/>
  <c r="J181" i="9"/>
  <c r="B181" i="9" s="1"/>
  <c r="I182" i="9"/>
  <c r="J182" i="9"/>
  <c r="B182" i="9" s="1"/>
  <c r="I183" i="9"/>
  <c r="J183" i="9"/>
  <c r="B183" i="9" s="1"/>
  <c r="I184" i="9"/>
  <c r="J184" i="9"/>
  <c r="I185" i="9"/>
  <c r="J185" i="9"/>
  <c r="B185" i="9" s="1"/>
  <c r="I186" i="9"/>
  <c r="J186" i="9"/>
  <c r="I187" i="9"/>
  <c r="J187" i="9"/>
  <c r="B187" i="9" s="1"/>
  <c r="I188" i="9"/>
  <c r="J188" i="9"/>
  <c r="B188" i="9" s="1"/>
  <c r="I189" i="9"/>
  <c r="J189" i="9"/>
  <c r="B189" i="9" s="1"/>
  <c r="I190" i="9"/>
  <c r="J190" i="9"/>
  <c r="B190" i="9" s="1"/>
  <c r="I191" i="9"/>
  <c r="J191" i="9"/>
  <c r="B191" i="9" s="1"/>
  <c r="I192" i="9"/>
  <c r="J192" i="9"/>
  <c r="B192" i="9" s="1"/>
  <c r="I193" i="9"/>
  <c r="J193" i="9"/>
  <c r="B193" i="9" s="1"/>
  <c r="I194" i="9"/>
  <c r="J194" i="9"/>
  <c r="B194" i="9" s="1"/>
  <c r="I195" i="9"/>
  <c r="J195" i="9"/>
  <c r="B195" i="9" s="1"/>
  <c r="I196" i="9"/>
  <c r="J196" i="9"/>
  <c r="B196" i="9" s="1"/>
  <c r="I197" i="9"/>
  <c r="J197" i="9"/>
  <c r="B197" i="9" s="1"/>
  <c r="I198" i="9"/>
  <c r="J198" i="9"/>
  <c r="B198" i="9" s="1"/>
  <c r="I199" i="9"/>
  <c r="J199" i="9"/>
  <c r="B199" i="9" s="1"/>
  <c r="I200" i="9"/>
  <c r="J200" i="9"/>
  <c r="I201" i="9"/>
  <c r="J201" i="9"/>
  <c r="B201" i="9" s="1"/>
  <c r="I202" i="9"/>
  <c r="J202" i="9"/>
  <c r="B202" i="9" s="1"/>
  <c r="I203" i="9"/>
  <c r="J203" i="9"/>
  <c r="B203" i="9" s="1"/>
  <c r="I204" i="9"/>
  <c r="J204" i="9"/>
  <c r="B204" i="9" s="1"/>
  <c r="I205" i="9"/>
  <c r="J205" i="9"/>
  <c r="B205" i="9" s="1"/>
  <c r="I206" i="9"/>
  <c r="J206" i="9"/>
  <c r="B206" i="9" s="1"/>
  <c r="I207" i="9"/>
  <c r="J207" i="9"/>
  <c r="B207" i="9" s="1"/>
  <c r="I208" i="9"/>
  <c r="J208" i="9"/>
  <c r="B208" i="9" s="1"/>
  <c r="I209" i="9"/>
  <c r="J209" i="9"/>
  <c r="B209" i="9" s="1"/>
  <c r="I210" i="9"/>
  <c r="J210" i="9"/>
  <c r="B210" i="9" s="1"/>
  <c r="I211" i="9"/>
  <c r="J211" i="9"/>
  <c r="B211" i="9" s="1"/>
  <c r="I212" i="9"/>
  <c r="J212" i="9"/>
  <c r="B212" i="9" s="1"/>
  <c r="I213" i="9"/>
  <c r="J213" i="9"/>
  <c r="B213" i="9" s="1"/>
  <c r="I214" i="9"/>
  <c r="J214" i="9"/>
  <c r="B214" i="9" s="1"/>
  <c r="I215" i="9"/>
  <c r="J215" i="9"/>
  <c r="B215" i="9" s="1"/>
  <c r="I216" i="9"/>
  <c r="J216" i="9"/>
  <c r="I217" i="9"/>
  <c r="J217" i="9"/>
  <c r="B217" i="9" s="1"/>
  <c r="I218" i="9"/>
  <c r="J218" i="9"/>
  <c r="I219" i="9"/>
  <c r="J219" i="9"/>
  <c r="B219" i="9" s="1"/>
  <c r="I220" i="9"/>
  <c r="J220" i="9"/>
  <c r="B220" i="9" s="1"/>
  <c r="I221" i="9"/>
  <c r="J221" i="9"/>
  <c r="B221" i="9" s="1"/>
  <c r="I222" i="9"/>
  <c r="J222" i="9"/>
  <c r="B222" i="9" s="1"/>
  <c r="I223" i="9"/>
  <c r="J223" i="9"/>
  <c r="B223" i="9" s="1"/>
  <c r="I224" i="9"/>
  <c r="J224" i="9"/>
  <c r="B224" i="9" s="1"/>
  <c r="I225" i="9"/>
  <c r="J225" i="9"/>
  <c r="I226" i="9"/>
  <c r="J226" i="9"/>
  <c r="B226" i="9" s="1"/>
  <c r="I227" i="9"/>
  <c r="J227" i="9"/>
  <c r="B227" i="9" s="1"/>
  <c r="I228" i="9"/>
  <c r="J228" i="9"/>
  <c r="B228" i="9" s="1"/>
  <c r="I229" i="9"/>
  <c r="J229" i="9"/>
  <c r="B229" i="9" s="1"/>
  <c r="I230" i="9"/>
  <c r="J230" i="9"/>
  <c r="B230" i="9" s="1"/>
  <c r="I231" i="9"/>
  <c r="J231" i="9"/>
  <c r="B231" i="9" s="1"/>
  <c r="I232" i="9"/>
  <c r="J232" i="9"/>
  <c r="B232" i="9" s="1"/>
  <c r="I233" i="9"/>
  <c r="J233" i="9"/>
  <c r="B233" i="9" s="1"/>
  <c r="I234" i="9"/>
  <c r="J234" i="9"/>
  <c r="B234" i="9" s="1"/>
  <c r="I235" i="9"/>
  <c r="J235" i="9"/>
  <c r="B235" i="9" s="1"/>
  <c r="I236" i="9"/>
  <c r="J236" i="9"/>
  <c r="B236" i="9" s="1"/>
  <c r="I237" i="9"/>
  <c r="J237" i="9"/>
  <c r="B237" i="9" s="1"/>
  <c r="I238" i="9"/>
  <c r="J238" i="9"/>
  <c r="B238" i="9" s="1"/>
  <c r="I239" i="9"/>
  <c r="J239" i="9"/>
  <c r="B239" i="9" s="1"/>
  <c r="I240" i="9"/>
  <c r="J240" i="9"/>
  <c r="B240" i="9" s="1"/>
  <c r="I241" i="9"/>
  <c r="J241" i="9"/>
  <c r="B241" i="9" s="1"/>
  <c r="I242" i="9"/>
  <c r="J242" i="9"/>
  <c r="B242" i="9" s="1"/>
  <c r="I243" i="9"/>
  <c r="J243" i="9"/>
  <c r="B243" i="9" s="1"/>
  <c r="I244" i="9"/>
  <c r="J244" i="9"/>
  <c r="B244" i="9" s="1"/>
  <c r="I245" i="9"/>
  <c r="J245" i="9"/>
  <c r="B245" i="9" s="1"/>
  <c r="I246" i="9"/>
  <c r="J246" i="9"/>
  <c r="B246" i="9" s="1"/>
  <c r="I247" i="9"/>
  <c r="J247" i="9"/>
  <c r="B247" i="9" s="1"/>
  <c r="I248" i="9"/>
  <c r="J248" i="9"/>
  <c r="I249" i="9"/>
  <c r="J249" i="9"/>
  <c r="B249" i="9" s="1"/>
  <c r="I250" i="9"/>
  <c r="J250" i="9"/>
  <c r="B250" i="9" s="1"/>
  <c r="I251" i="9"/>
  <c r="J251" i="9"/>
  <c r="B251" i="9" s="1"/>
  <c r="I252" i="9"/>
  <c r="J252" i="9"/>
  <c r="B252" i="9" s="1"/>
  <c r="I253" i="9"/>
  <c r="J253" i="9"/>
  <c r="B253" i="9" s="1"/>
  <c r="I254" i="9"/>
  <c r="J254" i="9"/>
  <c r="B254" i="9" s="1"/>
  <c r="I255" i="9"/>
  <c r="J255" i="9"/>
  <c r="B255" i="9" s="1"/>
  <c r="I256" i="9"/>
  <c r="J256" i="9"/>
  <c r="B256" i="9" s="1"/>
  <c r="I257" i="9"/>
  <c r="J257" i="9"/>
  <c r="B257" i="9" s="1"/>
  <c r="I258" i="9"/>
  <c r="J258" i="9"/>
  <c r="B258" i="9" s="1"/>
  <c r="I259" i="9"/>
  <c r="J259" i="9"/>
  <c r="B259" i="9" s="1"/>
  <c r="I260" i="9"/>
  <c r="J260" i="9"/>
  <c r="B260" i="9" s="1"/>
  <c r="I261" i="9"/>
  <c r="J261" i="9"/>
  <c r="B261" i="9" s="1"/>
  <c r="I262" i="9"/>
  <c r="J262" i="9"/>
  <c r="B262" i="9" s="1"/>
  <c r="I263" i="9"/>
  <c r="J263" i="9"/>
  <c r="B263" i="9" s="1"/>
  <c r="I264" i="9"/>
  <c r="J264" i="9"/>
  <c r="B264" i="9" s="1"/>
  <c r="I265" i="9"/>
  <c r="J265" i="9"/>
  <c r="B265" i="9" s="1"/>
  <c r="I266" i="9"/>
  <c r="J266" i="9"/>
  <c r="B266" i="9" s="1"/>
  <c r="I267" i="9"/>
  <c r="J267" i="9"/>
  <c r="B267" i="9" s="1"/>
  <c r="I268" i="9"/>
  <c r="J268" i="9"/>
  <c r="I269" i="9"/>
  <c r="J269" i="9"/>
  <c r="B269" i="9" s="1"/>
  <c r="I270" i="9"/>
  <c r="J270" i="9"/>
  <c r="B270" i="9" s="1"/>
  <c r="I271" i="9"/>
  <c r="J271" i="9"/>
  <c r="B271" i="9" s="1"/>
  <c r="I272" i="9"/>
  <c r="J272" i="9"/>
  <c r="B272" i="9" s="1"/>
  <c r="I273" i="9"/>
  <c r="J273" i="9"/>
  <c r="B273" i="9" s="1"/>
  <c r="I274" i="9"/>
  <c r="J274" i="9"/>
  <c r="B274" i="9" s="1"/>
  <c r="I275" i="9"/>
  <c r="J275" i="9"/>
  <c r="B275" i="9" s="1"/>
  <c r="I276" i="9"/>
  <c r="J276" i="9"/>
  <c r="B276" i="9" s="1"/>
  <c r="I277" i="9"/>
  <c r="J277" i="9"/>
  <c r="B277" i="9" s="1"/>
  <c r="I278" i="9"/>
  <c r="J278" i="9"/>
  <c r="B278" i="9" s="1"/>
  <c r="I279" i="9"/>
  <c r="J279" i="9"/>
  <c r="B279" i="9" s="1"/>
  <c r="I280" i="9"/>
  <c r="J280" i="9"/>
  <c r="I281" i="9"/>
  <c r="J281" i="9"/>
  <c r="B281" i="9" s="1"/>
  <c r="I282" i="9"/>
  <c r="J282" i="9"/>
  <c r="B282" i="9" s="1"/>
  <c r="I283" i="9"/>
  <c r="J283" i="9"/>
  <c r="B283" i="9" s="1"/>
  <c r="I284" i="9"/>
  <c r="J284" i="9"/>
  <c r="B284" i="9" s="1"/>
  <c r="I285" i="9"/>
  <c r="J285" i="9"/>
  <c r="B285" i="9" s="1"/>
  <c r="I53" i="9"/>
  <c r="J53" i="9"/>
  <c r="B53" i="9" s="1"/>
  <c r="I54" i="9"/>
  <c r="J54" i="9"/>
  <c r="B54" i="9" s="1"/>
  <c r="I55" i="9"/>
  <c r="J55" i="9"/>
  <c r="B55" i="9" s="1"/>
  <c r="I56" i="9"/>
  <c r="J56" i="9"/>
  <c r="B56" i="9" s="1"/>
  <c r="I57" i="9"/>
  <c r="J57" i="9"/>
  <c r="B57" i="9" s="1"/>
  <c r="I58" i="9"/>
  <c r="J58" i="9"/>
  <c r="B58" i="9" s="1"/>
  <c r="I59" i="9"/>
  <c r="J59" i="9"/>
  <c r="B59" i="9" s="1"/>
  <c r="I60" i="9"/>
  <c r="J60" i="9"/>
  <c r="B60" i="9" s="1"/>
  <c r="I61" i="9"/>
  <c r="J61" i="9"/>
  <c r="B61" i="9" s="1"/>
  <c r="I62" i="9"/>
  <c r="J62" i="9"/>
  <c r="B62" i="9" s="1"/>
  <c r="I63" i="9"/>
  <c r="J63" i="9"/>
  <c r="I64" i="9"/>
  <c r="J64" i="9"/>
  <c r="B64" i="9" s="1"/>
  <c r="I65" i="9"/>
  <c r="J65" i="9"/>
  <c r="B65" i="9" s="1"/>
  <c r="I66" i="9"/>
  <c r="J66" i="9"/>
  <c r="B66" i="9" s="1"/>
  <c r="I67" i="9"/>
  <c r="J67" i="9"/>
  <c r="B67" i="9" s="1"/>
  <c r="I68" i="9"/>
  <c r="J68" i="9"/>
  <c r="B68" i="9" s="1"/>
  <c r="I69" i="9"/>
  <c r="J69" i="9"/>
  <c r="B69" i="9" s="1"/>
  <c r="I70" i="9"/>
  <c r="J70" i="9"/>
  <c r="B70" i="9" s="1"/>
  <c r="I71" i="9"/>
  <c r="J71" i="9"/>
  <c r="B71" i="9" s="1"/>
  <c r="I72" i="9"/>
  <c r="J72" i="9"/>
  <c r="B72" i="9" s="1"/>
  <c r="I73" i="9"/>
  <c r="J73" i="9"/>
  <c r="B73" i="9" s="1"/>
  <c r="I74" i="9"/>
  <c r="J74" i="9"/>
  <c r="B74" i="9" s="1"/>
  <c r="I75" i="9"/>
  <c r="J75" i="9"/>
  <c r="B75" i="9" s="1"/>
  <c r="I76" i="9"/>
  <c r="J76" i="9"/>
  <c r="B76" i="9" s="1"/>
  <c r="I77" i="9"/>
  <c r="J77" i="9"/>
  <c r="B77" i="9" s="1"/>
  <c r="I78" i="9"/>
  <c r="J78" i="9"/>
  <c r="B78" i="9" s="1"/>
  <c r="I79" i="9"/>
  <c r="J79" i="9"/>
  <c r="B79" i="9" s="1"/>
  <c r="I80" i="9"/>
  <c r="J80" i="9"/>
  <c r="B80" i="9" s="1"/>
  <c r="I81" i="9"/>
  <c r="J81" i="9"/>
  <c r="B81" i="9" s="1"/>
  <c r="I82" i="9"/>
  <c r="J82" i="9"/>
  <c r="B82" i="9" s="1"/>
  <c r="I83" i="9"/>
  <c r="J83" i="9"/>
  <c r="B83" i="9" s="1"/>
  <c r="I84" i="9"/>
  <c r="J84" i="9"/>
  <c r="B84" i="9" s="1"/>
  <c r="I85" i="9"/>
  <c r="J85" i="9"/>
  <c r="B85" i="9" s="1"/>
  <c r="I86" i="9"/>
  <c r="J86" i="9"/>
  <c r="B86" i="9" s="1"/>
  <c r="I87" i="9"/>
  <c r="J87" i="9"/>
  <c r="B87" i="9" s="1"/>
  <c r="I88" i="9"/>
  <c r="J88" i="9"/>
  <c r="B88" i="9" s="1"/>
  <c r="I89" i="9"/>
  <c r="J89" i="9"/>
  <c r="B89" i="9" s="1"/>
  <c r="I90" i="9"/>
  <c r="J90" i="9"/>
  <c r="B90" i="9" s="1"/>
  <c r="I91" i="9"/>
  <c r="J91" i="9"/>
  <c r="B91" i="9" s="1"/>
  <c r="I92" i="9"/>
  <c r="J92" i="9"/>
  <c r="B92" i="9" s="1"/>
  <c r="I93" i="9"/>
  <c r="J93" i="9"/>
  <c r="B93" i="9" s="1"/>
  <c r="I94" i="9"/>
  <c r="J94" i="9"/>
  <c r="B94" i="9" s="1"/>
  <c r="I95" i="9"/>
  <c r="J95" i="9"/>
  <c r="B95" i="9" s="1"/>
  <c r="I96" i="9"/>
  <c r="J96" i="9"/>
  <c r="B96" i="9" s="1"/>
  <c r="I97" i="9"/>
  <c r="J97" i="9"/>
  <c r="B97" i="9" s="1"/>
  <c r="I98" i="9"/>
  <c r="J98" i="9"/>
  <c r="I99" i="9"/>
  <c r="J99" i="9"/>
  <c r="B99" i="9" s="1"/>
  <c r="I100" i="9"/>
  <c r="J100" i="9"/>
  <c r="B100" i="9" s="1"/>
  <c r="I101" i="9"/>
  <c r="J101" i="9"/>
  <c r="B101" i="9" s="1"/>
  <c r="I102" i="9"/>
  <c r="J102" i="9"/>
  <c r="B102" i="9" s="1"/>
  <c r="I103" i="9"/>
  <c r="J103" i="9"/>
  <c r="B103" i="9" s="1"/>
  <c r="I104" i="9"/>
  <c r="J104" i="9"/>
  <c r="B104" i="9" s="1"/>
  <c r="I105" i="9"/>
  <c r="J105" i="9"/>
  <c r="B105" i="9" s="1"/>
  <c r="I106" i="9"/>
  <c r="J106" i="9"/>
  <c r="B106" i="9" s="1"/>
  <c r="I107" i="9"/>
  <c r="J107" i="9"/>
  <c r="B107" i="9" s="1"/>
  <c r="I108" i="9"/>
  <c r="J108" i="9"/>
  <c r="B108" i="9" s="1"/>
  <c r="I109" i="9"/>
  <c r="J109" i="9"/>
  <c r="B109" i="9" s="1"/>
  <c r="I110" i="9"/>
  <c r="J110" i="9"/>
  <c r="B110" i="9" s="1"/>
  <c r="I111" i="9"/>
  <c r="J111" i="9"/>
  <c r="B111" i="9" s="1"/>
  <c r="I112" i="9"/>
  <c r="J112" i="9"/>
  <c r="B112" i="9" s="1"/>
  <c r="I113" i="9"/>
  <c r="J113" i="9"/>
  <c r="B113" i="9" s="1"/>
  <c r="I114" i="9"/>
  <c r="J114" i="9"/>
  <c r="B114" i="9" s="1"/>
  <c r="I115" i="9"/>
  <c r="J115" i="9"/>
  <c r="B115" i="9" s="1"/>
  <c r="I116" i="9"/>
  <c r="J116" i="9"/>
  <c r="B116" i="9" s="1"/>
  <c r="I117" i="9"/>
  <c r="J117" i="9"/>
  <c r="B117" i="9" s="1"/>
  <c r="I118" i="9"/>
  <c r="J118" i="9"/>
  <c r="B118" i="9" s="1"/>
  <c r="I119" i="9"/>
  <c r="J119" i="9"/>
  <c r="B119" i="9" s="1"/>
  <c r="I120" i="9"/>
  <c r="J120" i="9"/>
  <c r="B120" i="9" s="1"/>
  <c r="I121" i="9"/>
  <c r="J121" i="9"/>
  <c r="B121" i="9" s="1"/>
  <c r="I122" i="9"/>
  <c r="J122" i="9"/>
  <c r="B122" i="9" s="1"/>
  <c r="I123" i="9"/>
  <c r="J123" i="9"/>
  <c r="B123" i="9" s="1"/>
  <c r="I124" i="9"/>
  <c r="J124" i="9"/>
  <c r="B124" i="9" s="1"/>
  <c r="I125" i="9"/>
  <c r="J125" i="9"/>
  <c r="B125" i="9" s="1"/>
  <c r="I126" i="9"/>
  <c r="J126" i="9"/>
  <c r="B126" i="9" s="1"/>
  <c r="I127" i="9"/>
  <c r="J127" i="9"/>
  <c r="B127" i="9" s="1"/>
  <c r="I128" i="9"/>
  <c r="J128" i="9"/>
  <c r="B128" i="9" s="1"/>
  <c r="I52" i="9"/>
  <c r="J52" i="9"/>
  <c r="B52" i="9" s="1"/>
  <c r="B1107" i="9"/>
  <c r="B1106" i="9"/>
  <c r="B1105" i="9"/>
  <c r="B1104" i="9"/>
  <c r="B1103" i="9"/>
  <c r="B1102" i="9"/>
  <c r="B1101" i="9"/>
  <c r="B1100" i="9"/>
  <c r="B1099" i="9"/>
  <c r="B1098" i="9"/>
  <c r="B1096" i="9"/>
  <c r="B1095" i="9"/>
  <c r="B1092" i="9"/>
  <c r="B992" i="9"/>
  <c r="B991" i="9"/>
  <c r="B990" i="9"/>
  <c r="B989" i="9"/>
  <c r="B988" i="9"/>
  <c r="B987" i="9"/>
  <c r="B986" i="9"/>
  <c r="B985" i="9"/>
  <c r="B984" i="9"/>
  <c r="B982" i="9"/>
  <c r="B981" i="9"/>
  <c r="B980" i="9"/>
  <c r="B979" i="9"/>
  <c r="B978" i="9"/>
  <c r="B975" i="9"/>
  <c r="B974" i="9"/>
  <c r="B966" i="9"/>
  <c r="B959" i="9"/>
  <c r="B958" i="9"/>
  <c r="B957" i="9"/>
  <c r="B956" i="9"/>
  <c r="B950" i="9"/>
  <c r="B942" i="9"/>
  <c r="B934" i="9"/>
  <c r="B927" i="9"/>
  <c r="B926" i="9"/>
  <c r="B923" i="9"/>
  <c r="B911" i="9"/>
  <c r="B910" i="9"/>
  <c r="B903" i="9"/>
  <c r="B902" i="9"/>
  <c r="B901" i="9"/>
  <c r="B895" i="9"/>
  <c r="B887" i="9"/>
  <c r="B886" i="9"/>
  <c r="B885" i="9"/>
  <c r="B879" i="9"/>
  <c r="B878" i="9"/>
  <c r="B871" i="9"/>
  <c r="B869" i="9"/>
  <c r="B868" i="9"/>
  <c r="B863" i="9"/>
  <c r="B862" i="9"/>
  <c r="B859" i="9"/>
  <c r="B855" i="9"/>
  <c r="B854" i="9"/>
  <c r="B853" i="9"/>
  <c r="B847" i="9"/>
  <c r="B839" i="9"/>
  <c r="B837" i="9"/>
  <c r="B831" i="9"/>
  <c r="B830" i="9"/>
  <c r="B829" i="9"/>
  <c r="B826" i="9"/>
  <c r="B825" i="9"/>
  <c r="B824" i="9"/>
  <c r="B823" i="9"/>
  <c r="B819" i="9"/>
  <c r="B803" i="9"/>
  <c r="B801" i="9"/>
  <c r="B787" i="9"/>
  <c r="B786" i="9"/>
  <c r="B785" i="9"/>
  <c r="B784" i="9"/>
  <c r="B783" i="9"/>
  <c r="B782" i="9"/>
  <c r="B781" i="9"/>
  <c r="B780" i="9"/>
  <c r="B779" i="9"/>
  <c r="B778" i="9"/>
  <c r="B777" i="9"/>
  <c r="B776" i="9"/>
  <c r="B775" i="9"/>
  <c r="B774" i="9"/>
  <c r="B773" i="9"/>
  <c r="B772" i="9"/>
  <c r="B771" i="9"/>
  <c r="B770" i="9"/>
  <c r="B769" i="9"/>
  <c r="B768" i="9"/>
  <c r="B767" i="9"/>
  <c r="B766" i="9"/>
  <c r="B765" i="9"/>
  <c r="B764" i="9"/>
  <c r="B763" i="9"/>
  <c r="B762" i="9"/>
  <c r="B761" i="9"/>
  <c r="B760" i="9"/>
  <c r="B759" i="9"/>
  <c r="B758" i="9"/>
  <c r="B757" i="9"/>
  <c r="B756" i="9"/>
  <c r="B755" i="9"/>
  <c r="B754" i="9"/>
  <c r="B753" i="9"/>
  <c r="B752" i="9"/>
  <c r="B751" i="9"/>
  <c r="B750" i="9"/>
  <c r="B749" i="9"/>
  <c r="B748" i="9"/>
  <c r="B747" i="9"/>
  <c r="B746" i="9"/>
  <c r="B745" i="9"/>
  <c r="B744" i="9"/>
  <c r="B743" i="9"/>
  <c r="B742" i="9"/>
  <c r="B741" i="9"/>
  <c r="B740" i="9"/>
  <c r="B739" i="9"/>
  <c r="B738" i="9"/>
  <c r="B737" i="9"/>
  <c r="B736" i="9"/>
  <c r="B735" i="9"/>
  <c r="B734" i="9"/>
  <c r="B733" i="9"/>
  <c r="B732" i="9"/>
  <c r="B731" i="9"/>
  <c r="B730" i="9"/>
  <c r="B729" i="9"/>
  <c r="B728" i="9"/>
  <c r="B727" i="9"/>
  <c r="B726" i="9"/>
  <c r="B725" i="9"/>
  <c r="B724" i="9"/>
  <c r="B723" i="9"/>
  <c r="B722" i="9"/>
  <c r="B721" i="9"/>
  <c r="B720" i="9"/>
  <c r="B719" i="9"/>
  <c r="B718" i="9"/>
  <c r="B717" i="9"/>
  <c r="B716" i="9"/>
  <c r="B715" i="9"/>
  <c r="B714" i="9"/>
  <c r="B713" i="9"/>
  <c r="B712" i="9"/>
  <c r="B711" i="9"/>
  <c r="B710" i="9"/>
  <c r="B709" i="9"/>
  <c r="B708" i="9"/>
  <c r="B707" i="9"/>
  <c r="B706" i="9"/>
  <c r="B705" i="9"/>
  <c r="B704" i="9"/>
  <c r="B703" i="9"/>
  <c r="B702" i="9"/>
  <c r="B701" i="9"/>
  <c r="B700" i="9"/>
  <c r="B699" i="9"/>
  <c r="B698" i="9"/>
  <c r="B697" i="9"/>
  <c r="B696" i="9"/>
  <c r="B695" i="9"/>
  <c r="B694" i="9"/>
  <c r="B693" i="9"/>
  <c r="B692" i="9"/>
  <c r="B691" i="9"/>
  <c r="B690" i="9"/>
  <c r="B689" i="9"/>
  <c r="B688" i="9"/>
  <c r="B687" i="9"/>
  <c r="B683" i="9"/>
  <c r="B681" i="9"/>
  <c r="B680" i="9"/>
  <c r="B679" i="9"/>
  <c r="B676" i="9"/>
  <c r="B675" i="9"/>
  <c r="B660" i="9"/>
  <c r="B659" i="9"/>
  <c r="B651" i="9"/>
  <c r="B627" i="9"/>
  <c r="B626" i="9"/>
  <c r="B625" i="9"/>
  <c r="B610" i="9"/>
  <c r="B609" i="9"/>
  <c r="B577" i="9"/>
  <c r="B561" i="9"/>
  <c r="B551" i="9"/>
  <c r="B549" i="9"/>
  <c r="B533" i="9"/>
  <c r="B493" i="9"/>
  <c r="B485" i="9"/>
  <c r="B437" i="9"/>
  <c r="B413" i="9"/>
  <c r="B412" i="9"/>
  <c r="B407" i="9"/>
  <c r="B389" i="9"/>
  <c r="B381" i="9"/>
  <c r="B365" i="9"/>
  <c r="B342" i="9"/>
  <c r="B341" i="9"/>
  <c r="B340" i="9"/>
  <c r="B339" i="9"/>
  <c r="B338" i="9"/>
  <c r="B337" i="9"/>
  <c r="B336" i="9"/>
  <c r="B335" i="9"/>
  <c r="B334" i="9"/>
  <c r="B333" i="9"/>
  <c r="B332" i="9"/>
  <c r="B331" i="9"/>
  <c r="B330" i="9"/>
  <c r="B329" i="9"/>
  <c r="B328" i="9"/>
  <c r="B327" i="9"/>
  <c r="B326" i="9"/>
  <c r="B322" i="9"/>
  <c r="B321" i="9"/>
  <c r="B317" i="9"/>
  <c r="B316" i="9"/>
  <c r="B313" i="9"/>
  <c r="B305" i="9"/>
  <c r="B294" i="9"/>
  <c r="B286" i="9"/>
  <c r="B280" i="9"/>
  <c r="B268" i="9"/>
  <c r="B248" i="9"/>
  <c r="B225" i="9"/>
  <c r="B218" i="9"/>
  <c r="B216" i="9"/>
  <c r="B200" i="9"/>
  <c r="B186" i="9"/>
  <c r="B184" i="9"/>
  <c r="B178" i="9"/>
  <c r="B152" i="9"/>
  <c r="B136" i="9"/>
  <c r="B129" i="9"/>
  <c r="B98" i="9"/>
  <c r="B63" i="9"/>
  <c r="B51" i="9"/>
  <c r="B50" i="9"/>
  <c r="B49" i="9"/>
  <c r="B48" i="9"/>
  <c r="B47" i="9"/>
  <c r="J46" i="9"/>
  <c r="B46" i="9" s="1"/>
  <c r="J45" i="9"/>
  <c r="I45" i="9" s="1"/>
  <c r="J44" i="9"/>
  <c r="I44" i="9" s="1"/>
  <c r="J43" i="9"/>
  <c r="I43" i="9" s="1"/>
  <c r="H43" i="9" s="1"/>
  <c r="J42" i="9"/>
  <c r="I42" i="9" s="1"/>
  <c r="J41" i="9"/>
  <c r="B41" i="9" s="1"/>
  <c r="J40" i="9"/>
  <c r="I40" i="9" s="1"/>
  <c r="J39" i="9"/>
  <c r="I39" i="9" s="1"/>
  <c r="J38" i="9"/>
  <c r="I38" i="9" s="1"/>
  <c r="J37" i="9"/>
  <c r="I37" i="9" s="1"/>
  <c r="H37" i="9" s="1"/>
  <c r="J36" i="9"/>
  <c r="I36" i="9" s="1"/>
  <c r="H36" i="9" s="1"/>
  <c r="J35" i="9"/>
  <c r="B35" i="9" s="1"/>
  <c r="J34" i="9"/>
  <c r="B34" i="9" s="1"/>
  <c r="J33" i="9"/>
  <c r="I33" i="9" s="1"/>
  <c r="J32" i="9"/>
  <c r="I32" i="9" s="1"/>
  <c r="J31" i="9"/>
  <c r="I31" i="9" s="1"/>
  <c r="J30" i="9"/>
  <c r="I30" i="9" s="1"/>
  <c r="H30" i="9" s="1"/>
  <c r="J29" i="9"/>
  <c r="I29" i="9" s="1"/>
  <c r="J28" i="9"/>
  <c r="I28" i="9" s="1"/>
  <c r="H28" i="9" s="1"/>
  <c r="J27" i="9"/>
  <c r="I27" i="9" s="1"/>
  <c r="J26" i="9"/>
  <c r="I26" i="9" s="1"/>
  <c r="J25" i="9"/>
  <c r="B25" i="9" s="1"/>
  <c r="J24" i="9"/>
  <c r="I24" i="9" s="1"/>
  <c r="J23" i="9"/>
  <c r="I23" i="9" s="1"/>
  <c r="J22" i="9"/>
  <c r="I22" i="9" s="1"/>
  <c r="J21" i="9"/>
  <c r="I21" i="9" s="1"/>
  <c r="H21" i="9" s="1"/>
  <c r="J20" i="9"/>
  <c r="I20" i="9" s="1"/>
  <c r="H20" i="9" s="1"/>
  <c r="J19" i="9"/>
  <c r="B19" i="9" s="1"/>
  <c r="J18" i="9"/>
  <c r="B18" i="9" s="1"/>
  <c r="J17" i="9"/>
  <c r="I17" i="9" s="1"/>
  <c r="J16" i="9"/>
  <c r="I16" i="9" s="1"/>
  <c r="J15" i="9"/>
  <c r="I15" i="9" s="1"/>
  <c r="J14" i="9"/>
  <c r="B14" i="9" s="1"/>
  <c r="J13" i="9"/>
  <c r="B13" i="9" s="1"/>
  <c r="J12" i="9"/>
  <c r="B12" i="9" s="1"/>
  <c r="J11" i="9"/>
  <c r="I11" i="9" s="1"/>
  <c r="J10" i="9"/>
  <c r="B10" i="9" s="1"/>
  <c r="J9" i="9"/>
  <c r="B9" i="9" s="1"/>
  <c r="J8" i="9"/>
  <c r="I8" i="9" s="1"/>
  <c r="J7" i="9"/>
  <c r="I7" i="9" s="1"/>
  <c r="J6" i="9"/>
  <c r="B6" i="9" s="1"/>
  <c r="J5" i="9"/>
  <c r="B5" i="9" s="1"/>
  <c r="J4" i="9"/>
  <c r="B4" i="9" s="1"/>
  <c r="J3" i="9"/>
  <c r="B3" i="9" s="1"/>
  <c r="L8" i="3"/>
  <c r="L7" i="3"/>
  <c r="L10" i="7"/>
  <c r="L9" i="2"/>
  <c r="L10" i="11"/>
  <c r="L9" i="11"/>
  <c r="L8" i="11"/>
  <c r="L8" i="4"/>
  <c r="L9" i="6"/>
  <c r="L8" i="6"/>
  <c r="L7" i="6"/>
  <c r="L7" i="4"/>
  <c r="L7" i="11"/>
  <c r="L8" i="2"/>
  <c r="L7" i="2"/>
  <c r="L9" i="7"/>
  <c r="L8" i="7"/>
  <c r="L7" i="7"/>
  <c r="L8" i="5"/>
  <c r="L9" i="5"/>
  <c r="L7" i="5"/>
  <c r="I3" i="9" l="1"/>
  <c r="H3" i="9" s="1"/>
  <c r="I6" i="9"/>
  <c r="H6" i="9" s="1"/>
  <c r="I10" i="9"/>
  <c r="H10" i="9" s="1"/>
  <c r="I4" i="9"/>
  <c r="H4" i="9" s="1"/>
  <c r="B28" i="9"/>
  <c r="B29" i="9"/>
  <c r="B42" i="9"/>
  <c r="I18" i="9"/>
  <c r="G18" i="9" s="1"/>
  <c r="B43" i="9"/>
  <c r="I12" i="9"/>
  <c r="H12" i="9" s="1"/>
  <c r="I35" i="9"/>
  <c r="H35" i="9" s="1"/>
  <c r="I46" i="9"/>
  <c r="H46" i="9" s="1"/>
  <c r="G29" i="9"/>
  <c r="H29" i="9"/>
  <c r="B30" i="9"/>
  <c r="B31" i="9"/>
  <c r="I9" i="9"/>
  <c r="I19" i="9"/>
  <c r="G30" i="9"/>
  <c r="I5" i="9"/>
  <c r="H5" i="9" s="1"/>
  <c r="I13" i="9"/>
  <c r="I25" i="9"/>
  <c r="I14" i="9"/>
  <c r="I41" i="9"/>
  <c r="B15" i="9"/>
  <c r="B36" i="9"/>
  <c r="B11" i="9"/>
  <c r="B20" i="9"/>
  <c r="G3" i="9"/>
  <c r="G10" i="9"/>
  <c r="I34" i="9"/>
  <c r="B26" i="9"/>
  <c r="H18" i="9"/>
  <c r="B27" i="9"/>
  <c r="H31" i="9"/>
  <c r="G31" i="9"/>
  <c r="H32" i="9"/>
  <c r="G32" i="9"/>
  <c r="G27" i="9"/>
  <c r="H27" i="9"/>
  <c r="H38" i="9"/>
  <c r="G38" i="9"/>
  <c r="H15" i="9"/>
  <c r="G15" i="9"/>
  <c r="H16" i="9"/>
  <c r="G16" i="9"/>
  <c r="G42" i="9"/>
  <c r="H42" i="9"/>
  <c r="H11" i="9"/>
  <c r="G11" i="9"/>
  <c r="H22" i="9"/>
  <c r="G22" i="9"/>
  <c r="G26" i="9"/>
  <c r="H26" i="9"/>
  <c r="H44" i="9"/>
  <c r="G44" i="9"/>
  <c r="B16" i="9"/>
  <c r="B21" i="9"/>
  <c r="B37" i="9"/>
  <c r="B45" i="9"/>
  <c r="B22" i="9"/>
  <c r="B38" i="9"/>
  <c r="B7" i="9"/>
  <c r="B23" i="9"/>
  <c r="B39" i="9"/>
  <c r="B33" i="9"/>
  <c r="G6" i="9"/>
  <c r="B8" i="9"/>
  <c r="B24" i="9"/>
  <c r="B40" i="9"/>
  <c r="B32" i="9"/>
  <c r="B44" i="9"/>
  <c r="B17" i="9"/>
  <c r="G12" i="9"/>
  <c r="G28" i="9"/>
  <c r="H45" i="9"/>
  <c r="G45" i="9"/>
  <c r="G24" i="9"/>
  <c r="H24" i="9"/>
  <c r="H39" i="9"/>
  <c r="G39" i="9"/>
  <c r="H17" i="9"/>
  <c r="G17" i="9"/>
  <c r="G23" i="9"/>
  <c r="H23" i="9"/>
  <c r="H40" i="9"/>
  <c r="G40" i="9"/>
  <c r="G7" i="9"/>
  <c r="H7" i="9"/>
  <c r="G8" i="9"/>
  <c r="H8" i="9"/>
  <c r="H33" i="9"/>
  <c r="G33" i="9"/>
  <c r="G4" i="9"/>
  <c r="G20" i="9"/>
  <c r="G36" i="9"/>
  <c r="G43" i="9"/>
  <c r="G5" i="9"/>
  <c r="G21" i="9"/>
  <c r="G37" i="9"/>
  <c r="L12" i="3"/>
  <c r="L9" i="3"/>
  <c r="L10" i="3"/>
  <c r="L11" i="3"/>
  <c r="L10" i="5"/>
  <c r="L9" i="4"/>
  <c r="A776" i="9"/>
  <c r="A777" i="9"/>
  <c r="I343" i="9"/>
  <c r="J343" i="9"/>
  <c r="B343" i="9" s="1"/>
  <c r="J2" i="9"/>
  <c r="N1" i="3"/>
  <c r="N1" i="5"/>
  <c r="N1" i="7"/>
  <c r="N1" i="2"/>
  <c r="N1" i="11"/>
  <c r="N1" i="4"/>
  <c r="A1107" i="9"/>
  <c r="A1106" i="9"/>
  <c r="A1105" i="9"/>
  <c r="A1104" i="9"/>
  <c r="A1103" i="9"/>
  <c r="A1102" i="9"/>
  <c r="A992" i="9"/>
  <c r="A991" i="9"/>
  <c r="A990" i="9"/>
  <c r="A989" i="9"/>
  <c r="A988" i="9"/>
  <c r="A987" i="9"/>
  <c r="A986" i="9"/>
  <c r="A985" i="9"/>
  <c r="A984" i="9"/>
  <c r="A983" i="9"/>
  <c r="A982" i="9"/>
  <c r="A981" i="9"/>
  <c r="A980" i="9"/>
  <c r="A979" i="9"/>
  <c r="A826" i="9"/>
  <c r="A825" i="9"/>
  <c r="A824" i="9"/>
  <c r="A787" i="9"/>
  <c r="A786" i="9"/>
  <c r="A785" i="9"/>
  <c r="A784" i="9"/>
  <c r="A783" i="9"/>
  <c r="A782" i="9"/>
  <c r="A781" i="9"/>
  <c r="A780" i="9"/>
  <c r="A779" i="9"/>
  <c r="A778" i="9"/>
  <c r="A774" i="9"/>
  <c r="G46" i="9" l="1"/>
  <c r="G35" i="9"/>
  <c r="H19" i="9"/>
  <c r="G19" i="9"/>
  <c r="G9" i="9"/>
  <c r="H9" i="9"/>
  <c r="H25" i="9"/>
  <c r="G25" i="9"/>
  <c r="G13" i="9"/>
  <c r="H13" i="9"/>
  <c r="G34" i="9"/>
  <c r="H34" i="9"/>
  <c r="G41" i="9"/>
  <c r="H41" i="9"/>
  <c r="H14" i="9"/>
  <c r="G14" i="9"/>
  <c r="B2" i="9"/>
  <c r="L13" i="3"/>
  <c r="L11" i="5"/>
  <c r="L11" i="7"/>
  <c r="L10" i="2"/>
  <c r="L11" i="11"/>
  <c r="L10" i="4"/>
  <c r="L10" i="6"/>
  <c r="I2" i="9"/>
  <c r="A775" i="9"/>
  <c r="L14" i="3" l="1"/>
  <c r="L12" i="5"/>
  <c r="L12" i="7"/>
  <c r="L11" i="2"/>
  <c r="L12" i="11"/>
  <c r="L11" i="4"/>
  <c r="L11" i="6"/>
  <c r="G2" i="9"/>
  <c r="H2" i="9"/>
  <c r="I788" i="9"/>
  <c r="J788" i="9"/>
  <c r="B788" i="9" l="1"/>
  <c r="V2" i="9"/>
  <c r="L15" i="3"/>
  <c r="L13" i="5"/>
  <c r="L13" i="7"/>
  <c r="L12" i="2"/>
  <c r="L13" i="11"/>
  <c r="L12" i="4"/>
  <c r="L12" i="6"/>
  <c r="A2" i="9"/>
  <c r="L16" i="3" l="1"/>
  <c r="L14" i="5"/>
  <c r="L14" i="7"/>
  <c r="L13" i="2"/>
  <c r="L14" i="11"/>
  <c r="L13" i="4"/>
  <c r="L13" i="6"/>
  <c r="A3" i="9"/>
  <c r="L17" i="3" l="1"/>
  <c r="L15" i="5"/>
  <c r="L15" i="7"/>
  <c r="L14" i="2"/>
  <c r="L15" i="11"/>
  <c r="L14" i="4"/>
  <c r="L14" i="6"/>
  <c r="L18" i="3" l="1"/>
  <c r="L16" i="5"/>
  <c r="L16" i="7"/>
  <c r="L15" i="2"/>
  <c r="L16" i="11"/>
  <c r="L15" i="4"/>
  <c r="L15" i="6"/>
  <c r="L19" i="3" l="1"/>
  <c r="L17" i="5"/>
  <c r="L17" i="7"/>
  <c r="L16" i="2"/>
  <c r="L17" i="11"/>
  <c r="L16" i="4"/>
  <c r="L16" i="6"/>
  <c r="L20" i="3" l="1"/>
  <c r="L18" i="5"/>
  <c r="L18" i="7"/>
  <c r="L17" i="2"/>
  <c r="L18" i="11"/>
  <c r="L17" i="4"/>
  <c r="L17" i="6"/>
  <c r="L21" i="3" l="1"/>
  <c r="L19" i="5"/>
  <c r="L19" i="7"/>
  <c r="L18" i="2"/>
  <c r="L19" i="11"/>
  <c r="L18" i="4"/>
  <c r="L18" i="6"/>
  <c r="L22" i="3" l="1"/>
  <c r="L20" i="5"/>
  <c r="L20" i="7"/>
  <c r="L19" i="2"/>
  <c r="L20" i="11"/>
  <c r="L19" i="4"/>
  <c r="L19" i="6"/>
  <c r="L23" i="3" l="1"/>
  <c r="L21" i="5"/>
  <c r="L21" i="7"/>
  <c r="L20" i="2"/>
  <c r="L21" i="11"/>
  <c r="L20" i="4"/>
  <c r="L20" i="6"/>
  <c r="L24" i="3" l="1"/>
  <c r="L22" i="5"/>
  <c r="L22" i="7"/>
  <c r="L21" i="2"/>
  <c r="L22" i="11"/>
  <c r="L21" i="4"/>
  <c r="L21" i="6"/>
  <c r="L25" i="3" l="1"/>
  <c r="L23" i="5"/>
  <c r="L23" i="7"/>
  <c r="L22" i="2"/>
  <c r="L23" i="11"/>
  <c r="L22" i="4"/>
  <c r="L22" i="6"/>
  <c r="L26" i="3" l="1"/>
  <c r="L25" i="5"/>
  <c r="L24" i="7"/>
  <c r="L23" i="2"/>
  <c r="L24" i="11"/>
  <c r="L23" i="4"/>
  <c r="L23" i="6"/>
  <c r="L27" i="3" l="1"/>
  <c r="L26" i="5"/>
  <c r="L25" i="7"/>
  <c r="L24" i="2"/>
  <c r="L25" i="11"/>
  <c r="L24" i="4"/>
  <c r="L24" i="6"/>
  <c r="L28" i="3" l="1"/>
  <c r="L27" i="5"/>
  <c r="L26" i="7"/>
  <c r="L25" i="2"/>
  <c r="L26" i="11"/>
  <c r="L25" i="4"/>
  <c r="L25" i="6"/>
  <c r="L29" i="3" l="1"/>
  <c r="L28" i="5"/>
  <c r="L27" i="7"/>
  <c r="L26" i="2"/>
  <c r="L27" i="11"/>
  <c r="L26" i="4"/>
  <c r="A4" i="9"/>
  <c r="L26" i="6"/>
  <c r="L30" i="3" l="1"/>
  <c r="L29" i="5"/>
  <c r="L28" i="7"/>
  <c r="L27" i="2"/>
  <c r="L28" i="11"/>
  <c r="L27" i="4"/>
  <c r="A5" i="9"/>
  <c r="L27" i="6"/>
  <c r="L31" i="3" l="1"/>
  <c r="L30" i="5"/>
  <c r="L29" i="7"/>
  <c r="L28" i="2"/>
  <c r="L29" i="11"/>
  <c r="L28" i="4"/>
  <c r="A6" i="9"/>
  <c r="L28" i="6"/>
  <c r="L32" i="3" l="1"/>
  <c r="L31" i="5"/>
  <c r="L30" i="7"/>
  <c r="L29" i="2"/>
  <c r="L30" i="11"/>
  <c r="L29" i="4"/>
  <c r="L29" i="6"/>
  <c r="A7" i="9"/>
  <c r="L33" i="3" l="1"/>
  <c r="L32" i="5"/>
  <c r="L31" i="7"/>
  <c r="L30" i="2"/>
  <c r="L31" i="11"/>
  <c r="L30" i="4"/>
  <c r="A8" i="9"/>
  <c r="L30" i="6"/>
  <c r="L34" i="3" l="1"/>
  <c r="L33" i="5"/>
  <c r="L32" i="7"/>
  <c r="L31" i="2"/>
  <c r="L32" i="11"/>
  <c r="L31" i="4"/>
  <c r="A9" i="9"/>
  <c r="L31" i="6"/>
  <c r="L35" i="3" l="1"/>
  <c r="L34" i="5"/>
  <c r="L33" i="7"/>
  <c r="L32" i="2"/>
  <c r="L33" i="11"/>
  <c r="L32" i="4"/>
  <c r="L32" i="6"/>
  <c r="L36" i="3" l="1"/>
  <c r="L35" i="5"/>
  <c r="L34" i="7"/>
  <c r="L33" i="2"/>
  <c r="L34" i="11"/>
  <c r="L33" i="4"/>
  <c r="L33" i="6"/>
  <c r="L37" i="3" l="1"/>
  <c r="L36" i="5"/>
  <c r="L35" i="7"/>
  <c r="L34" i="2"/>
  <c r="L35" i="11"/>
  <c r="L34" i="4"/>
  <c r="L34" i="6"/>
  <c r="L38" i="3" l="1"/>
  <c r="L37" i="5"/>
  <c r="L36" i="7"/>
  <c r="L35" i="2"/>
  <c r="L36" i="11"/>
  <c r="L35" i="4"/>
  <c r="L35" i="6"/>
  <c r="L39" i="3" l="1"/>
  <c r="L38" i="5"/>
  <c r="L37" i="7"/>
  <c r="L36" i="2"/>
  <c r="L37" i="11"/>
  <c r="L36" i="4"/>
  <c r="L36" i="6"/>
  <c r="L40" i="3" l="1"/>
  <c r="L39" i="5"/>
  <c r="L38" i="7"/>
  <c r="L37" i="2"/>
  <c r="L38" i="11"/>
  <c r="L37" i="4"/>
  <c r="L37" i="6"/>
  <c r="L41" i="3" l="1"/>
  <c r="L40" i="5"/>
  <c r="L39" i="7"/>
  <c r="L38" i="2"/>
  <c r="L39" i="11"/>
  <c r="L38" i="4"/>
  <c r="L38" i="6"/>
  <c r="L42" i="3" l="1"/>
  <c r="L41" i="5"/>
  <c r="L40" i="7"/>
  <c r="L39" i="2"/>
  <c r="L40" i="11"/>
  <c r="L39" i="4"/>
  <c r="L39" i="6"/>
  <c r="L43" i="3" l="1"/>
  <c r="L42" i="5"/>
  <c r="L41" i="7"/>
  <c r="L40" i="2"/>
  <c r="L41" i="11"/>
  <c r="L40" i="4"/>
  <c r="L40" i="6"/>
  <c r="A10" i="9"/>
  <c r="L44" i="3" l="1"/>
  <c r="L43" i="5"/>
  <c r="L42" i="7"/>
  <c r="L41" i="2"/>
  <c r="L41" i="4"/>
  <c r="L41" i="6"/>
  <c r="A11" i="9"/>
  <c r="L45" i="3" l="1"/>
  <c r="L44" i="5"/>
  <c r="L43" i="7"/>
  <c r="L42" i="2"/>
  <c r="L42" i="4"/>
  <c r="L42" i="6"/>
  <c r="A12" i="9"/>
  <c r="L46" i="3" l="1"/>
  <c r="L45" i="5"/>
  <c r="L44" i="7"/>
  <c r="L43" i="2"/>
  <c r="L43" i="4"/>
  <c r="L43" i="6"/>
  <c r="A13" i="9"/>
  <c r="L47" i="3" l="1"/>
  <c r="L46" i="5"/>
  <c r="L45" i="7"/>
  <c r="L44" i="2"/>
  <c r="L44" i="4"/>
  <c r="L44" i="6"/>
  <c r="A14" i="9"/>
  <c r="L48" i="3" l="1"/>
  <c r="L47" i="5"/>
  <c r="L46" i="7"/>
  <c r="L45" i="2"/>
  <c r="L45" i="4"/>
  <c r="L45" i="6"/>
  <c r="A15" i="9"/>
  <c r="L49" i="3" l="1"/>
  <c r="L48" i="5"/>
  <c r="L47" i="7"/>
  <c r="L46" i="2"/>
  <c r="L46" i="4"/>
  <c r="L46" i="6"/>
  <c r="A16" i="9"/>
  <c r="A49" i="9"/>
  <c r="A50" i="9" s="1"/>
  <c r="L50" i="3" l="1"/>
  <c r="L49" i="5"/>
  <c r="L48" i="7"/>
  <c r="L47" i="2"/>
  <c r="L47" i="4"/>
  <c r="L47" i="6"/>
  <c r="A17" i="9"/>
  <c r="A18" i="9" s="1"/>
  <c r="A19" i="9" s="1"/>
  <c r="A20" i="9" s="1"/>
  <c r="A21" i="9" s="1"/>
  <c r="A22" i="9" s="1"/>
  <c r="A23" i="9" s="1"/>
  <c r="A24" i="9" s="1"/>
  <c r="A25" i="9" s="1"/>
  <c r="A26" i="9" s="1"/>
  <c r="A27" i="9" s="1"/>
  <c r="A28" i="9" s="1"/>
  <c r="L51" i="3" l="1"/>
  <c r="L50" i="5"/>
  <c r="L49" i="7"/>
  <c r="L48" i="2"/>
  <c r="L48" i="4"/>
  <c r="L48" i="6"/>
  <c r="A29" i="9"/>
  <c r="A30" i="9" s="1"/>
  <c r="A31" i="9" s="1"/>
  <c r="A32" i="9" s="1"/>
  <c r="A51" i="9"/>
  <c r="L52" i="3" l="1"/>
  <c r="L51" i="5"/>
  <c r="L50" i="7"/>
  <c r="L49" i="2"/>
  <c r="L49" i="4"/>
  <c r="L49" i="6"/>
  <c r="A33" i="9"/>
  <c r="A34" i="9" s="1"/>
  <c r="A35" i="9" s="1"/>
  <c r="A36" i="9" s="1"/>
  <c r="A37" i="9" s="1"/>
  <c r="A38" i="9" s="1"/>
  <c r="A39" i="9" s="1"/>
  <c r="L53" i="3" l="1"/>
  <c r="L52" i="5"/>
  <c r="L51" i="7"/>
  <c r="L50" i="2"/>
  <c r="L50" i="4"/>
  <c r="L50" i="6"/>
  <c r="A40" i="9"/>
  <c r="A41" i="9" s="1"/>
  <c r="L54" i="3" l="1"/>
  <c r="L53" i="5"/>
  <c r="L52" i="7"/>
  <c r="L51" i="2"/>
  <c r="L51" i="4"/>
  <c r="A42" i="9"/>
  <c r="L51" i="6"/>
  <c r="N52" i="6"/>
  <c r="A43" i="9" l="1"/>
  <c r="L55" i="3"/>
  <c r="L54" i="5"/>
  <c r="L53" i="7"/>
  <c r="L52" i="2"/>
  <c r="L52" i="4"/>
  <c r="U42" i="9"/>
  <c r="A44" i="9" l="1"/>
  <c r="L56" i="3"/>
  <c r="L55" i="5"/>
  <c r="L54" i="7"/>
  <c r="L53" i="2"/>
  <c r="L53" i="4"/>
  <c r="A45" i="9" l="1"/>
  <c r="L57" i="3"/>
  <c r="L57" i="5"/>
  <c r="L56" i="5"/>
  <c r="L55" i="7"/>
  <c r="L54" i="2"/>
  <c r="L54" i="4"/>
  <c r="A46" i="9" l="1"/>
  <c r="L58" i="3"/>
  <c r="L56" i="7"/>
  <c r="L55" i="2"/>
  <c r="L55" i="4"/>
  <c r="L59" i="3" l="1"/>
  <c r="L57" i="7"/>
  <c r="L56" i="2"/>
  <c r="L56" i="4"/>
  <c r="A52" i="9" l="1"/>
  <c r="L60" i="3"/>
  <c r="L58" i="7"/>
  <c r="L57" i="2"/>
  <c r="L57" i="4"/>
  <c r="A53" i="9" l="1"/>
  <c r="A54" i="9" s="1"/>
  <c r="A55" i="9" s="1"/>
  <c r="A56" i="9" s="1"/>
  <c r="A57" i="9" s="1"/>
  <c r="A58" i="9" s="1"/>
  <c r="A59" i="9" s="1"/>
  <c r="A60" i="9" s="1"/>
  <c r="L61" i="3"/>
  <c r="L59" i="7"/>
  <c r="L58" i="2"/>
  <c r="L58" i="4"/>
  <c r="A61" i="9" l="1"/>
  <c r="A62" i="9" s="1"/>
  <c r="A63" i="9" s="1"/>
  <c r="A64" i="9" s="1"/>
  <c r="A65" i="9" s="1"/>
  <c r="L62" i="3"/>
  <c r="L60" i="7"/>
  <c r="L59" i="2"/>
  <c r="L59" i="4"/>
  <c r="A66" i="9" l="1"/>
  <c r="A67" i="9"/>
  <c r="A68" i="9" s="1"/>
  <c r="L63" i="3"/>
  <c r="L61" i="7"/>
  <c r="L60" i="2"/>
  <c r="L60" i="4"/>
  <c r="A69" i="9" l="1"/>
  <c r="A70" i="9" s="1"/>
  <c r="A71" i="9" s="1"/>
  <c r="A72" i="9" s="1"/>
  <c r="A73" i="9" s="1"/>
  <c r="L64" i="3"/>
  <c r="L62" i="7"/>
  <c r="L61" i="2"/>
  <c r="L61" i="4"/>
  <c r="L65" i="3" l="1"/>
  <c r="L63" i="7"/>
  <c r="L62" i="2"/>
  <c r="L62" i="4"/>
  <c r="L66" i="3" l="1"/>
  <c r="L64" i="7"/>
  <c r="L63" i="2"/>
  <c r="L63" i="4"/>
  <c r="A74" i="9"/>
  <c r="A75" i="9" s="1"/>
  <c r="L67" i="3" l="1"/>
  <c r="L65" i="7"/>
  <c r="L64" i="2"/>
  <c r="L64" i="4"/>
  <c r="A76" i="9"/>
  <c r="L68" i="3" l="1"/>
  <c r="L66" i="7"/>
  <c r="L65" i="2"/>
  <c r="L65" i="4"/>
  <c r="A77" i="9"/>
  <c r="L69" i="3" l="1"/>
  <c r="L67" i="7"/>
  <c r="L66" i="2"/>
  <c r="L66" i="4"/>
  <c r="A78" i="9"/>
  <c r="L70" i="3" l="1"/>
  <c r="L68" i="7"/>
  <c r="L67" i="2"/>
  <c r="L67" i="4"/>
  <c r="A79" i="9"/>
  <c r="L71" i="3" l="1"/>
  <c r="L69" i="7"/>
  <c r="L68" i="2"/>
  <c r="L68" i="4"/>
  <c r="L72" i="3" l="1"/>
  <c r="L70" i="7"/>
  <c r="L69" i="2"/>
  <c r="L69" i="4"/>
  <c r="A80" i="9"/>
  <c r="A81" i="9" s="1"/>
  <c r="L73" i="3" l="1"/>
  <c r="L71" i="7"/>
  <c r="L70" i="2"/>
  <c r="L70" i="4"/>
  <c r="L74" i="3" l="1"/>
  <c r="L72" i="7"/>
  <c r="L71" i="2"/>
  <c r="L71" i="4"/>
  <c r="A82" i="9"/>
  <c r="A83" i="9" s="1"/>
  <c r="L75" i="3" l="1"/>
  <c r="L73" i="7"/>
  <c r="L72" i="2"/>
  <c r="L72" i="4"/>
  <c r="L76" i="3" l="1"/>
  <c r="L74" i="7"/>
  <c r="L73" i="2"/>
  <c r="L73" i="4"/>
  <c r="A84" i="9"/>
  <c r="A85" i="9" s="1"/>
  <c r="L77" i="3" l="1"/>
  <c r="L75" i="7"/>
  <c r="L74" i="2"/>
  <c r="L74" i="4"/>
  <c r="L78" i="3" l="1"/>
  <c r="L76" i="7"/>
  <c r="L75" i="2"/>
  <c r="L75" i="4"/>
  <c r="A86" i="9"/>
  <c r="A87" i="9" s="1"/>
  <c r="L79" i="3" l="1"/>
  <c r="L77" i="7"/>
  <c r="L76" i="2"/>
  <c r="L76" i="4"/>
  <c r="L80" i="3" l="1"/>
  <c r="L78" i="7"/>
  <c r="L77" i="2"/>
  <c r="L77" i="4"/>
  <c r="A88" i="9"/>
  <c r="A89" i="9" s="1"/>
  <c r="L81" i="3" l="1"/>
  <c r="L79" i="7"/>
  <c r="L78" i="2"/>
  <c r="L78" i="4"/>
  <c r="L82" i="3" l="1"/>
  <c r="L80" i="7"/>
  <c r="L79" i="2"/>
  <c r="L79" i="4"/>
  <c r="A90" i="9"/>
  <c r="L83" i="3" l="1"/>
  <c r="L81" i="7"/>
  <c r="L80" i="2"/>
  <c r="A91" i="9"/>
  <c r="L80" i="4"/>
  <c r="L84" i="3" l="1"/>
  <c r="L82" i="7"/>
  <c r="L81" i="2"/>
  <c r="L81" i="4"/>
  <c r="A92" i="9"/>
  <c r="A93" i="9" s="1"/>
  <c r="L85" i="3" l="1"/>
  <c r="L83" i="7"/>
  <c r="L82" i="4"/>
  <c r="A94" i="9"/>
  <c r="L86" i="3" l="1"/>
  <c r="L84" i="7"/>
  <c r="L83" i="2"/>
  <c r="L83" i="4"/>
  <c r="L87" i="3" l="1"/>
  <c r="L85" i="7"/>
  <c r="L84" i="2"/>
  <c r="L84" i="4"/>
  <c r="A95" i="9"/>
  <c r="L88" i="3" l="1"/>
  <c r="L86" i="7"/>
  <c r="L85" i="2"/>
  <c r="A96" i="9"/>
  <c r="L85" i="4"/>
  <c r="L89" i="3" l="1"/>
  <c r="L87" i="7"/>
  <c r="L86" i="2"/>
  <c r="A97" i="9"/>
  <c r="L86" i="4"/>
  <c r="L90" i="3" l="1"/>
  <c r="L88" i="7"/>
  <c r="L87" i="2"/>
  <c r="L87" i="4"/>
  <c r="A98" i="9"/>
  <c r="L91" i="3" l="1"/>
  <c r="L89" i="7"/>
  <c r="L88" i="2"/>
  <c r="A99" i="9"/>
  <c r="L88" i="4"/>
  <c r="N42" i="11"/>
  <c r="L92" i="3" l="1"/>
  <c r="L90" i="7"/>
  <c r="L89" i="2"/>
  <c r="L89" i="4"/>
  <c r="A100" i="9"/>
  <c r="L93" i="3" l="1"/>
  <c r="L91" i="7"/>
  <c r="L90" i="2"/>
  <c r="A101" i="9"/>
  <c r="A102" i="9" s="1"/>
  <c r="L90" i="4"/>
  <c r="L94" i="3" l="1"/>
  <c r="L92" i="7"/>
  <c r="L91" i="2"/>
  <c r="L91" i="4"/>
  <c r="L95" i="3" l="1"/>
  <c r="L93" i="7"/>
  <c r="L92" i="2"/>
  <c r="A103" i="9"/>
  <c r="L92" i="4"/>
  <c r="L96" i="3" l="1"/>
  <c r="L94" i="7"/>
  <c r="L93" i="2"/>
  <c r="L93" i="4"/>
  <c r="A104" i="9"/>
  <c r="L97" i="3" l="1"/>
  <c r="L95" i="7"/>
  <c r="L94" i="2"/>
  <c r="A105" i="9"/>
  <c r="L94" i="4"/>
  <c r="L98" i="3" l="1"/>
  <c r="L96" i="7"/>
  <c r="L95" i="2"/>
  <c r="A106" i="9"/>
  <c r="L95" i="4"/>
  <c r="L99" i="3" l="1"/>
  <c r="L97" i="7"/>
  <c r="L96" i="2"/>
  <c r="A107" i="9"/>
  <c r="L96" i="4"/>
  <c r="L100" i="3" l="1"/>
  <c r="L98" i="7"/>
  <c r="L97" i="2"/>
  <c r="L97" i="4"/>
  <c r="A108" i="9"/>
  <c r="L101" i="3" l="1"/>
  <c r="L99" i="7"/>
  <c r="L98" i="2"/>
  <c r="A109" i="9"/>
  <c r="L98" i="4"/>
  <c r="L102" i="3" l="1"/>
  <c r="L100" i="7"/>
  <c r="L99" i="2"/>
  <c r="L99" i="4"/>
  <c r="A110" i="9"/>
  <c r="L103" i="3" l="1"/>
  <c r="L101" i="7"/>
  <c r="L100" i="2"/>
  <c r="A111" i="9"/>
  <c r="L100" i="4"/>
  <c r="L104" i="3" l="1"/>
  <c r="L102" i="7"/>
  <c r="L101" i="2"/>
  <c r="A112" i="9"/>
  <c r="L101" i="4"/>
  <c r="L105" i="3" l="1"/>
  <c r="L103" i="7"/>
  <c r="L102" i="2"/>
  <c r="L102" i="4"/>
  <c r="A113" i="9"/>
  <c r="L104" i="7" l="1"/>
  <c r="L103" i="2"/>
  <c r="A114" i="9"/>
  <c r="L103" i="4"/>
  <c r="L105" i="7" l="1"/>
  <c r="L104" i="2"/>
  <c r="L104" i="4"/>
  <c r="A115" i="9"/>
  <c r="L105" i="2" l="1"/>
  <c r="L105" i="4"/>
  <c r="A116" i="9"/>
  <c r="A117" i="9" s="1"/>
  <c r="L106" i="2" l="1"/>
  <c r="L106" i="4"/>
  <c r="L107" i="2" l="1"/>
  <c r="A118" i="9"/>
  <c r="L107" i="4"/>
  <c r="L108" i="2" l="1"/>
  <c r="A119" i="9"/>
  <c r="L108" i="4"/>
  <c r="L109" i="2" l="1"/>
  <c r="A120" i="9"/>
  <c r="L109" i="4"/>
  <c r="L110" i="2" l="1"/>
  <c r="L110" i="4"/>
  <c r="A121" i="9"/>
  <c r="L111" i="2" l="1"/>
  <c r="A122" i="9"/>
  <c r="L111" i="4"/>
  <c r="L112" i="2" l="1"/>
  <c r="L112" i="4"/>
  <c r="A123" i="9"/>
  <c r="L113" i="2" l="1"/>
  <c r="A124" i="9"/>
  <c r="L113" i="4"/>
  <c r="L114" i="2" l="1"/>
  <c r="L114" i="4"/>
  <c r="A125" i="9"/>
  <c r="L115" i="2" l="1"/>
  <c r="A126" i="9"/>
  <c r="L115" i="4"/>
  <c r="L116" i="2" l="1"/>
  <c r="A127" i="9"/>
  <c r="L116" i="4"/>
  <c r="L117" i="2" l="1"/>
  <c r="L117" i="4"/>
  <c r="A128" i="9"/>
  <c r="L118" i="2" l="1"/>
  <c r="A129" i="9"/>
  <c r="A130" i="9" s="1"/>
  <c r="A131" i="9" s="1"/>
  <c r="A132" i="9" s="1"/>
  <c r="A133" i="9" s="1"/>
  <c r="A134" i="9" s="1"/>
  <c r="A135" i="9" s="1"/>
  <c r="A136" i="9" s="1"/>
  <c r="A137" i="9" s="1"/>
  <c r="A138" i="9" s="1"/>
  <c r="A139" i="9" s="1"/>
  <c r="A140" i="9" s="1"/>
  <c r="A141" i="9" s="1"/>
  <c r="A142" i="9" s="1"/>
  <c r="A143" i="9" s="1"/>
  <c r="A144" i="9" s="1"/>
  <c r="L118" i="4"/>
  <c r="L119" i="2" l="1"/>
  <c r="L119" i="4"/>
  <c r="A145" i="9"/>
  <c r="A146" i="9" s="1"/>
  <c r="A147" i="9" s="1"/>
  <c r="A148" i="9" s="1"/>
  <c r="L120" i="2" l="1"/>
  <c r="A149" i="9"/>
  <c r="A150" i="9" s="1"/>
  <c r="L120" i="4"/>
  <c r="A151" i="9" l="1"/>
  <c r="L121" i="2"/>
  <c r="L121" i="4"/>
  <c r="A152" i="9" l="1"/>
  <c r="A153" i="9" s="1"/>
  <c r="L122" i="2"/>
  <c r="L122" i="4"/>
  <c r="A154" i="9" l="1"/>
  <c r="A155" i="9" s="1"/>
  <c r="A156" i="9" s="1"/>
  <c r="L123" i="2"/>
  <c r="L123" i="4"/>
  <c r="L124" i="2" l="1"/>
  <c r="L124" i="4"/>
  <c r="A157" i="9"/>
  <c r="L125" i="2" l="1"/>
  <c r="L125" i="4"/>
  <c r="A158" i="9"/>
  <c r="L126" i="2" l="1"/>
  <c r="L126" i="4"/>
  <c r="A159" i="9"/>
  <c r="L127" i="2" l="1"/>
  <c r="L127" i="4"/>
  <c r="A160" i="9"/>
  <c r="A161" i="9"/>
  <c r="A162" i="9" s="1"/>
  <c r="A163" i="9" s="1"/>
  <c r="A164" i="9" s="1"/>
  <c r="A165" i="9" s="1"/>
  <c r="A166" i="9" s="1"/>
  <c r="A167" i="9" s="1"/>
  <c r="A168" i="9" s="1"/>
  <c r="A169" i="9" s="1"/>
  <c r="A170" i="9" s="1"/>
  <c r="A171" i="9" s="1"/>
  <c r="A172" i="9" s="1"/>
  <c r="L128" i="2" l="1"/>
  <c r="L128" i="4"/>
  <c r="L129" i="2" l="1"/>
  <c r="L129" i="4"/>
  <c r="A173" i="9"/>
  <c r="A174" i="9" s="1"/>
  <c r="L130" i="2" l="1"/>
  <c r="L130" i="4"/>
  <c r="L131" i="2" l="1"/>
  <c r="L131" i="4"/>
  <c r="A175" i="9"/>
  <c r="A176" i="9" s="1"/>
  <c r="L132" i="2" l="1"/>
  <c r="L132" i="4"/>
  <c r="A330" i="9"/>
  <c r="L133" i="2" l="1"/>
  <c r="L133" i="4"/>
  <c r="A177" i="9"/>
  <c r="A178" i="9" s="1"/>
  <c r="A331" i="9"/>
  <c r="L134" i="2" l="1"/>
  <c r="L134" i="4"/>
  <c r="A332" i="9"/>
  <c r="L135" i="2" l="1"/>
  <c r="L135" i="4"/>
  <c r="A179" i="9"/>
  <c r="A333" i="9"/>
  <c r="L136" i="2" l="1"/>
  <c r="A180" i="9"/>
  <c r="L136" i="4"/>
  <c r="A334" i="9"/>
  <c r="L137" i="2" l="1"/>
  <c r="L137" i="4"/>
  <c r="A181" i="9"/>
  <c r="A182" i="9" s="1"/>
  <c r="A335" i="9"/>
  <c r="L138" i="2" l="1"/>
  <c r="L138" i="4"/>
  <c r="A336" i="9"/>
  <c r="L139" i="2" l="1"/>
  <c r="L139" i="4"/>
  <c r="A183" i="9"/>
  <c r="A184" i="9" s="1"/>
  <c r="A337" i="9"/>
  <c r="L140" i="2" l="1"/>
  <c r="L140" i="4"/>
  <c r="A338" i="9"/>
  <c r="L141" i="2" l="1"/>
  <c r="L141" i="4"/>
  <c r="A185" i="9"/>
  <c r="A186" i="9" s="1"/>
  <c r="A339" i="9"/>
  <c r="L142" i="2" l="1"/>
  <c r="L142" i="4"/>
  <c r="A340" i="9"/>
  <c r="A341" i="9" s="1"/>
  <c r="A342" i="9" s="1"/>
  <c r="L143" i="2" l="1"/>
  <c r="L143" i="4"/>
  <c r="A187" i="9"/>
  <c r="A188" i="9" s="1"/>
  <c r="L144" i="2" l="1"/>
  <c r="L144" i="4"/>
  <c r="L145" i="2" l="1"/>
  <c r="L145" i="4"/>
  <c r="A189" i="9"/>
  <c r="A190" i="9" s="1"/>
  <c r="L146" i="2" l="1"/>
  <c r="L146" i="4"/>
  <c r="L147" i="2" l="1"/>
  <c r="L147" i="4"/>
  <c r="A191" i="9"/>
  <c r="A192" i="9" s="1"/>
  <c r="L148" i="2" l="1"/>
  <c r="L148" i="4"/>
  <c r="L149" i="2" l="1"/>
  <c r="L149" i="4"/>
  <c r="A193" i="9"/>
  <c r="A194" i="9" s="1"/>
  <c r="L150" i="2" l="1"/>
  <c r="L150" i="4"/>
  <c r="L151" i="2" l="1"/>
  <c r="L151" i="4"/>
  <c r="A195" i="9"/>
  <c r="A196" i="9" s="1"/>
  <c r="L152" i="2" l="1"/>
  <c r="L152" i="4"/>
  <c r="L153" i="2" l="1"/>
  <c r="L153" i="4"/>
  <c r="A197" i="9"/>
  <c r="A198" i="9" l="1"/>
  <c r="L154" i="2"/>
  <c r="L154" i="4"/>
  <c r="L155" i="2" l="1"/>
  <c r="L155" i="4"/>
  <c r="A199" i="9"/>
  <c r="A200" i="9" l="1"/>
  <c r="L156" i="2"/>
  <c r="L156" i="4"/>
  <c r="L157" i="2" l="1"/>
  <c r="L157" i="4"/>
  <c r="A201" i="9"/>
  <c r="A202" i="9" l="1"/>
  <c r="L158" i="2"/>
  <c r="L158" i="4"/>
  <c r="L159" i="2" l="1"/>
  <c r="L159" i="4"/>
  <c r="A203" i="9"/>
  <c r="A204" i="9" l="1"/>
  <c r="L160" i="2"/>
  <c r="L160" i="4"/>
  <c r="L161" i="2" l="1"/>
  <c r="L161" i="4"/>
  <c r="A205" i="9"/>
  <c r="A206" i="9" l="1"/>
  <c r="L162" i="2"/>
  <c r="L162" i="4"/>
  <c r="L163" i="2" l="1"/>
  <c r="L163" i="4"/>
  <c r="A207" i="9"/>
  <c r="A208" i="9" l="1"/>
  <c r="L164" i="2"/>
  <c r="L164" i="4"/>
  <c r="L165" i="2" l="1"/>
  <c r="L165" i="4"/>
  <c r="A209" i="9"/>
  <c r="A210" i="9" l="1"/>
  <c r="L166" i="2"/>
  <c r="L166" i="4"/>
  <c r="L167" i="2" l="1"/>
  <c r="L167" i="4"/>
  <c r="A211" i="9"/>
  <c r="A212" i="9" l="1"/>
  <c r="L168" i="2"/>
  <c r="L168" i="4"/>
  <c r="L169" i="2" l="1"/>
  <c r="L169" i="4"/>
  <c r="A213" i="9"/>
  <c r="A214" i="9" l="1"/>
  <c r="L170" i="2"/>
  <c r="L170" i="4"/>
  <c r="L171" i="2" l="1"/>
  <c r="L171" i="4"/>
  <c r="A215" i="9"/>
  <c r="A216" i="9" s="1"/>
  <c r="L172" i="2" l="1"/>
  <c r="L172" i="4"/>
  <c r="L173" i="2" l="1"/>
  <c r="L173" i="4"/>
  <c r="A217" i="9"/>
  <c r="A218" i="9" l="1"/>
  <c r="L174" i="2"/>
  <c r="L174" i="4"/>
  <c r="L175" i="2" l="1"/>
  <c r="L175" i="4"/>
  <c r="A219" i="9"/>
  <c r="A220" i="9" l="1"/>
  <c r="L176" i="2"/>
  <c r="L176" i="4"/>
  <c r="L177" i="2" l="1"/>
  <c r="L177" i="4"/>
  <c r="A221" i="9"/>
  <c r="A222" i="9" l="1"/>
  <c r="L178" i="2"/>
  <c r="L178" i="4"/>
  <c r="L179" i="2" l="1"/>
  <c r="L179" i="4"/>
  <c r="A223" i="9"/>
  <c r="L180" i="2" l="1"/>
  <c r="A224" i="9"/>
  <c r="L180" i="4"/>
  <c r="L181" i="2" l="1"/>
  <c r="L181" i="4"/>
  <c r="A225" i="9"/>
  <c r="L182" i="2" l="1"/>
  <c r="A226" i="9"/>
  <c r="L182" i="4"/>
  <c r="L183" i="2" l="1"/>
  <c r="L183" i="4"/>
  <c r="A227" i="9"/>
  <c r="L184" i="2" l="1"/>
  <c r="L184" i="4"/>
  <c r="L185" i="2" l="1"/>
  <c r="L185" i="4"/>
  <c r="L186" i="2" l="1"/>
  <c r="L186" i="4"/>
  <c r="L187" i="2" l="1"/>
  <c r="L187" i="4"/>
  <c r="L188" i="2" l="1"/>
  <c r="L188" i="4"/>
  <c r="L189" i="2" l="1"/>
  <c r="L189" i="4"/>
  <c r="L190" i="2" l="1"/>
  <c r="L190" i="4"/>
  <c r="L191" i="2" l="1"/>
  <c r="L191" i="4"/>
  <c r="L192" i="2" l="1"/>
  <c r="L192" i="4"/>
  <c r="L193" i="2" l="1"/>
  <c r="L193" i="4"/>
  <c r="L194" i="2" l="1"/>
  <c r="L194" i="4"/>
  <c r="L195" i="2" l="1"/>
  <c r="L195" i="4"/>
  <c r="L196" i="2" l="1"/>
  <c r="L196" i="4"/>
  <c r="L197" i="2" l="1"/>
  <c r="L197" i="4"/>
  <c r="L198" i="2" l="1"/>
  <c r="L198" i="4"/>
  <c r="L199" i="2" l="1"/>
  <c r="L199" i="4"/>
  <c r="L200" i="2" l="1"/>
  <c r="L200" i="4"/>
  <c r="L201" i="2" l="1"/>
  <c r="L201" i="4"/>
  <c r="L202" i="2" l="1"/>
  <c r="L202" i="4"/>
  <c r="L203" i="2" l="1"/>
  <c r="L203" i="4"/>
  <c r="L204" i="2" l="1"/>
  <c r="L204" i="4"/>
  <c r="L205" i="2" l="1"/>
  <c r="L205" i="4"/>
  <c r="L206" i="2" l="1"/>
  <c r="L206" i="4"/>
  <c r="L207" i="2" l="1"/>
  <c r="L207" i="4"/>
  <c r="L208" i="2" l="1"/>
  <c r="L208" i="4"/>
  <c r="L209" i="2" l="1"/>
  <c r="L209" i="4"/>
  <c r="L210" i="2" l="1"/>
  <c r="L210" i="4"/>
  <c r="L211" i="2" l="1"/>
  <c r="L211" i="4"/>
  <c r="L212" i="2" l="1"/>
  <c r="L212" i="4"/>
  <c r="L213" i="2" l="1"/>
  <c r="L213" i="4"/>
  <c r="L214" i="2" l="1"/>
  <c r="L214" i="4"/>
  <c r="L215" i="2" l="1"/>
  <c r="L215" i="4"/>
  <c r="L216" i="2" l="1"/>
  <c r="L216" i="4"/>
  <c r="L217" i="2" l="1"/>
  <c r="L217" i="4"/>
  <c r="L218" i="2" l="1"/>
  <c r="L218" i="4"/>
  <c r="L219" i="2" l="1"/>
  <c r="L219" i="4"/>
  <c r="L220" i="2" l="1"/>
  <c r="L220" i="4"/>
  <c r="L221" i="2" l="1"/>
  <c r="L221" i="4"/>
  <c r="L222" i="2" l="1"/>
  <c r="L222" i="4"/>
  <c r="L223" i="2" l="1"/>
  <c r="L223" i="4"/>
  <c r="L224" i="2" l="1"/>
  <c r="L224" i="4"/>
  <c r="L225" i="2" l="1"/>
  <c r="L225" i="4"/>
  <c r="L226" i="2" l="1"/>
  <c r="L226" i="4"/>
  <c r="L227" i="2" l="1"/>
  <c r="L227" i="4"/>
  <c r="L228" i="2" l="1"/>
  <c r="L228" i="4"/>
  <c r="L229" i="2" l="1"/>
  <c r="L229" i="4"/>
  <c r="L230" i="2" l="1"/>
  <c r="L230" i="4"/>
  <c r="L231" i="2" l="1"/>
  <c r="L231" i="4"/>
  <c r="L232" i="2" l="1"/>
  <c r="L232" i="4"/>
  <c r="L233" i="2" l="1"/>
  <c r="L233" i="4"/>
  <c r="L234" i="2" l="1"/>
  <c r="L234" i="4"/>
  <c r="L235" i="2" l="1"/>
  <c r="L235" i="4"/>
  <c r="L236" i="2" l="1"/>
  <c r="L236" i="4"/>
  <c r="L237" i="2" l="1"/>
  <c r="L237" i="4"/>
  <c r="L238" i="2" l="1"/>
  <c r="L238" i="4"/>
  <c r="L239" i="2" l="1"/>
  <c r="A228" i="9"/>
  <c r="L239" i="4"/>
  <c r="L240" i="2" l="1"/>
  <c r="L240" i="4"/>
  <c r="A229" i="9"/>
  <c r="A230" i="9" s="1"/>
  <c r="L241" i="2" l="1"/>
  <c r="L241" i="4"/>
  <c r="L242" i="2" l="1"/>
  <c r="L242" i="4"/>
  <c r="A231" i="9"/>
  <c r="L243" i="2" l="1"/>
  <c r="A232" i="9"/>
  <c r="L243" i="4"/>
  <c r="L244" i="2" l="1"/>
  <c r="L244" i="4"/>
  <c r="A233" i="9"/>
  <c r="L245" i="2" l="1"/>
  <c r="L245" i="4"/>
  <c r="A234" i="9"/>
  <c r="A235" i="9" s="1"/>
  <c r="L246" i="2" l="1"/>
  <c r="L246" i="4"/>
  <c r="L247" i="2" l="1"/>
  <c r="L247" i="4"/>
  <c r="A236" i="9"/>
  <c r="A237" i="9" s="1"/>
  <c r="L248" i="2" l="1"/>
  <c r="L248" i="4"/>
  <c r="L249" i="2" l="1"/>
  <c r="L249" i="4"/>
  <c r="A238" i="9"/>
  <c r="A239" i="9" s="1"/>
  <c r="L250" i="2" l="1"/>
  <c r="L250" i="4"/>
  <c r="L251" i="2" l="1"/>
  <c r="L251" i="4"/>
  <c r="A240" i="9"/>
  <c r="A241" i="9" s="1"/>
  <c r="L252" i="2" l="1"/>
  <c r="L252" i="4"/>
  <c r="L253" i="2" l="1"/>
  <c r="L253" i="4"/>
  <c r="A242" i="9"/>
  <c r="A243" i="9" s="1"/>
  <c r="L254" i="2" l="1"/>
  <c r="L254" i="4"/>
  <c r="L255" i="2" l="1"/>
  <c r="L255" i="4"/>
  <c r="A244" i="9"/>
  <c r="A245" i="9" s="1"/>
  <c r="L256" i="2" l="1"/>
  <c r="L256" i="4"/>
  <c r="L257" i="2" l="1"/>
  <c r="L257" i="4"/>
  <c r="A246" i="9"/>
  <c r="A247" i="9" s="1"/>
  <c r="L258" i="2" l="1"/>
  <c r="L258" i="4"/>
  <c r="L259" i="2" l="1"/>
  <c r="L259" i="4"/>
  <c r="A248" i="9"/>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L260" i="2" l="1"/>
  <c r="L260" i="4"/>
  <c r="L261" i="2" l="1"/>
  <c r="L261" i="4"/>
  <c r="A272" i="9"/>
  <c r="A273" i="9" s="1"/>
  <c r="L262" i="2" l="1"/>
  <c r="L262" i="4"/>
  <c r="L263" i="2" l="1"/>
  <c r="A274" i="9"/>
  <c r="L263" i="4"/>
  <c r="L264" i="2" l="1"/>
  <c r="L264" i="4"/>
  <c r="A275" i="9"/>
  <c r="A276" i="9" s="1"/>
  <c r="L265" i="2" l="1"/>
  <c r="L265" i="4"/>
  <c r="L266" i="2" l="1"/>
  <c r="L266" i="4"/>
  <c r="A277" i="9"/>
  <c r="A278" i="9" s="1"/>
  <c r="L267" i="2" l="1"/>
  <c r="L267" i="4"/>
  <c r="L268" i="2" l="1"/>
  <c r="L268" i="4"/>
  <c r="A279" i="9"/>
  <c r="A280" i="9" s="1"/>
  <c r="L269" i="2" l="1"/>
  <c r="L269" i="4"/>
  <c r="L270" i="2" l="1"/>
  <c r="L270" i="4"/>
  <c r="A281" i="9"/>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43" i="9" l="1"/>
  <c r="L271" i="2"/>
  <c r="A344" i="9" l="1"/>
  <c r="A345" i="9" s="1"/>
  <c r="A346" i="9" s="1"/>
  <c r="A347" i="9" s="1"/>
  <c r="A348" i="9" s="1"/>
  <c r="A349" i="9" s="1"/>
  <c r="A350" i="9" s="1"/>
  <c r="A351" i="9" s="1"/>
  <c r="A352" i="9" s="1"/>
  <c r="A353" i="9" s="1"/>
  <c r="A354" i="9" s="1"/>
  <c r="A355" i="9" s="1"/>
  <c r="A356" i="9" s="1"/>
  <c r="A357" i="9" s="1"/>
  <c r="A358" i="9" s="1"/>
  <c r="A359" i="9" s="1"/>
  <c r="L272" i="2"/>
  <c r="A360" i="9" l="1"/>
  <c r="A361" i="9" s="1"/>
  <c r="A362" i="9" s="1"/>
  <c r="L273" i="2"/>
  <c r="A363" i="9" l="1"/>
  <c r="L274" i="2"/>
  <c r="A364" i="9" l="1"/>
  <c r="A365" i="9" s="1"/>
  <c r="L275" i="2"/>
  <c r="A366" i="9" l="1"/>
  <c r="L276" i="2"/>
  <c r="A367" i="9" l="1"/>
  <c r="L277" i="2"/>
  <c r="A368" i="9" l="1"/>
  <c r="A369" i="9" s="1"/>
  <c r="A370" i="9" s="1"/>
  <c r="A371" i="9" s="1"/>
  <c r="L278" i="2"/>
  <c r="A372" i="9" l="1"/>
  <c r="A373" i="9" s="1"/>
  <c r="A374" i="9" s="1"/>
  <c r="A375" i="9" s="1"/>
  <c r="A376" i="9" s="1"/>
  <c r="A377" i="9" s="1"/>
  <c r="A378" i="9" s="1"/>
  <c r="L279" i="2"/>
  <c r="A379" i="9" l="1"/>
  <c r="A380" i="9" s="1"/>
  <c r="A381" i="9" s="1"/>
  <c r="A382" i="9" s="1"/>
  <c r="L280" i="2"/>
  <c r="A383" i="9" l="1"/>
  <c r="A384" i="9" s="1"/>
  <c r="L281" i="2"/>
  <c r="A385" i="9" l="1"/>
  <c r="A386" i="9" s="1"/>
  <c r="A387" i="9" s="1"/>
  <c r="A388" i="9" s="1"/>
  <c r="A389" i="9" s="1"/>
  <c r="A390" i="9" s="1"/>
  <c r="L282" i="2"/>
  <c r="A391" i="9" l="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L283" i="2"/>
  <c r="A412" i="9" l="1"/>
  <c r="A413" i="9" s="1"/>
  <c r="A414" i="9" s="1"/>
  <c r="A415" i="9" s="1"/>
  <c r="A416" i="9" s="1"/>
  <c r="A417" i="9" s="1"/>
  <c r="A418" i="9" s="1"/>
  <c r="A419" i="9" s="1"/>
  <c r="A420" i="9" s="1"/>
  <c r="A421" i="9" s="1"/>
  <c r="A422" i="9" s="1"/>
  <c r="A423" i="9" s="1"/>
  <c r="A424" i="9" s="1"/>
  <c r="L284" i="2"/>
  <c r="A425" i="9" l="1"/>
  <c r="A426" i="9" s="1"/>
  <c r="A427" i="9" s="1"/>
  <c r="A428" i="9" s="1"/>
  <c r="A429" i="9" s="1"/>
  <c r="L285" i="2"/>
  <c r="A430" i="9" l="1"/>
  <c r="A431" i="9" s="1"/>
  <c r="A432" i="9" s="1"/>
  <c r="A433" i="9" s="1"/>
  <c r="L286" i="2"/>
  <c r="L287" i="2" l="1"/>
  <c r="L288" i="2" l="1"/>
  <c r="L289" i="2" l="1"/>
  <c r="L290" i="2" l="1"/>
  <c r="L291" i="2" l="1"/>
  <c r="L292" i="2" l="1"/>
  <c r="L293" i="2" l="1"/>
  <c r="L294" i="2" l="1"/>
  <c r="L295" i="2" l="1"/>
  <c r="L296" i="2" l="1"/>
  <c r="A434" i="9"/>
  <c r="L297" i="2" l="1"/>
  <c r="A435" i="9"/>
  <c r="L298" i="2" l="1"/>
  <c r="A436" i="9"/>
  <c r="L299" i="2" l="1"/>
  <c r="A437" i="9"/>
  <c r="L300" i="2" l="1"/>
  <c r="A438" i="9"/>
  <c r="L301" i="2" l="1"/>
  <c r="A439" i="9"/>
  <c r="L302" i="2" l="1"/>
  <c r="A440" i="9"/>
  <c r="L303" i="2" l="1"/>
  <c r="A441" i="9"/>
  <c r="L304" i="2" l="1"/>
  <c r="L305" i="2" l="1"/>
  <c r="L306" i="2" l="1"/>
  <c r="L307" i="2" l="1"/>
  <c r="L308" i="2" l="1"/>
  <c r="L309" i="2" l="1"/>
  <c r="L310" i="2" l="1"/>
  <c r="L311" i="2" l="1"/>
  <c r="L312" i="2" l="1"/>
  <c r="L313" i="2" l="1"/>
  <c r="L314" i="2" l="1"/>
  <c r="L315" i="2" l="1"/>
  <c r="L316" i="2" l="1"/>
  <c r="L317" i="2" l="1"/>
  <c r="L318" i="2" l="1"/>
  <c r="L319" i="2" l="1"/>
  <c r="L320" i="2" l="1"/>
  <c r="L321" i="2" l="1"/>
  <c r="L322" i="2" l="1"/>
  <c r="L323" i="2" l="1"/>
  <c r="L324" i="2" l="1"/>
  <c r="L325" i="2" l="1"/>
  <c r="L326" i="2" l="1"/>
  <c r="L327" i="2" l="1"/>
  <c r="L328" i="2" l="1"/>
  <c r="L329" i="2" l="1"/>
  <c r="L330" i="2" l="1"/>
  <c r="L331" i="2" l="1"/>
  <c r="L332" i="2" l="1"/>
  <c r="L333" i="2" l="1"/>
  <c r="L334" i="2" l="1"/>
  <c r="L335" i="2" l="1"/>
  <c r="L336" i="2" l="1"/>
  <c r="L337" i="2" l="1"/>
  <c r="L338" i="2" l="1"/>
  <c r="A442" i="9"/>
  <c r="L339" i="2" l="1"/>
  <c r="A443" i="9"/>
  <c r="L341" i="2" l="1"/>
  <c r="L340" i="2"/>
  <c r="A444" i="9"/>
  <c r="A445" i="9" l="1"/>
  <c r="A446" i="9" l="1"/>
  <c r="A447" i="9" l="1"/>
  <c r="A448" i="9" l="1"/>
  <c r="A449" i="9" l="1"/>
  <c r="A450" i="9" l="1"/>
  <c r="A451" i="9" l="1"/>
  <c r="A452" i="9" l="1"/>
  <c r="A453" i="9" l="1"/>
  <c r="A454" i="9" l="1"/>
  <c r="A455" i="9" l="1"/>
  <c r="A456" i="9" l="1"/>
  <c r="A457" i="9" l="1"/>
  <c r="A458" i="9" l="1"/>
  <c r="A459" i="9" l="1"/>
  <c r="A460" i="9" l="1"/>
  <c r="A461" i="9" l="1"/>
  <c r="A462" i="9" l="1"/>
  <c r="A463" i="9" l="1"/>
  <c r="A464" i="9" l="1"/>
  <c r="A465" i="9" l="1"/>
  <c r="A466" i="9" l="1"/>
  <c r="A467" i="9" l="1"/>
  <c r="A468" i="9" l="1"/>
  <c r="A469" i="9" l="1"/>
  <c r="A470" i="9" l="1"/>
  <c r="A471" i="9" l="1"/>
  <c r="A472" i="9" l="1"/>
  <c r="A473" i="9" l="1"/>
  <c r="A474" i="9" l="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l="1"/>
  <c r="A502" i="9" l="1"/>
  <c r="A503" i="9" l="1"/>
  <c r="A504" i="9" l="1"/>
  <c r="A505" i="9" l="1"/>
  <c r="A506" i="9" l="1"/>
  <c r="A507" i="9" l="1"/>
  <c r="A508" i="9" l="1"/>
  <c r="A509" i="9" l="1"/>
  <c r="A510" i="9" l="1"/>
  <c r="A511" i="9" l="1"/>
  <c r="A512" i="9" l="1"/>
  <c r="A513" i="9" l="1"/>
  <c r="A514" i="9" l="1"/>
  <c r="A515" i="9" l="1"/>
  <c r="A516" i="9" l="1"/>
  <c r="A517" i="9" l="1"/>
  <c r="A518" i="9" l="1"/>
  <c r="A519" i="9" l="1"/>
  <c r="A520" i="9" l="1"/>
  <c r="A521" i="9" l="1"/>
  <c r="A522" i="9" l="1"/>
  <c r="A523" i="9" l="1"/>
  <c r="A524" i="9" l="1"/>
  <c r="A525" i="9" l="1"/>
  <c r="A526" i="9" l="1"/>
  <c r="A527" i="9" l="1"/>
  <c r="A528" i="9" l="1"/>
  <c r="A529" i="9" l="1"/>
  <c r="A530" i="9" l="1"/>
  <c r="A531" i="9" l="1"/>
  <c r="A532" i="9" l="1"/>
  <c r="A533" i="9" l="1"/>
  <c r="A534" i="9" l="1"/>
  <c r="A535" i="9" l="1"/>
  <c r="A536" i="9" l="1"/>
  <c r="A537" i="9" l="1"/>
  <c r="A538" i="9" l="1"/>
  <c r="A539" i="9" l="1"/>
  <c r="A540" i="9" l="1"/>
  <c r="A541" i="9" l="1"/>
  <c r="A542" i="9" l="1"/>
  <c r="A543" i="9" l="1"/>
  <c r="A544" i="9" l="1"/>
  <c r="A545" i="9" l="1"/>
  <c r="A546" i="9" l="1"/>
  <c r="A547" i="9" l="1"/>
  <c r="A548" i="9" l="1"/>
  <c r="A549" i="9" l="1"/>
  <c r="A550" i="9" l="1"/>
  <c r="A551" i="9" s="1"/>
  <c r="A552" i="9" l="1"/>
  <c r="A553" i="9" l="1"/>
  <c r="A554" i="9" l="1"/>
  <c r="A555" i="9" l="1"/>
  <c r="A556" i="9" l="1"/>
  <c r="A557" i="9" l="1"/>
  <c r="A558" i="9" l="1"/>
  <c r="A559" i="9" l="1"/>
  <c r="A560" i="9" l="1"/>
  <c r="A561" i="9" l="1"/>
  <c r="N342" i="2" l="1"/>
  <c r="U2" i="9" s="1"/>
  <c r="A562" i="9"/>
  <c r="A563" i="9" l="1"/>
  <c r="A564" i="9" l="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A686" i="9" s="1"/>
  <c r="A687" i="9" s="1"/>
  <c r="A688" i="9" s="1"/>
  <c r="A689" i="9" s="1"/>
  <c r="A690" i="9" s="1"/>
  <c r="A691" i="9" s="1"/>
  <c r="A692" i="9" s="1"/>
  <c r="A693" i="9" s="1"/>
  <c r="A694" i="9" s="1"/>
  <c r="A695" i="9" s="1"/>
  <c r="A696" i="9" s="1"/>
  <c r="A697" i="9" s="1"/>
  <c r="A698" i="9" s="1"/>
  <c r="A699" i="9" s="1"/>
  <c r="A700" i="9" s="1"/>
  <c r="A701" i="9" s="1"/>
  <c r="A702" i="9" s="1"/>
  <c r="A703" i="9" s="1"/>
  <c r="A704" i="9" s="1"/>
  <c r="A705" i="9" s="1"/>
  <c r="A706" i="9" s="1"/>
  <c r="A707" i="9" s="1"/>
  <c r="A708" i="9" s="1"/>
  <c r="A709" i="9" s="1"/>
  <c r="A710" i="9" s="1"/>
  <c r="A711" i="9" s="1"/>
  <c r="A712" i="9" s="1"/>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A767" i="9" s="1"/>
  <c r="A768" i="9" s="1"/>
  <c r="A769" i="9" s="1"/>
  <c r="A770" i="9" s="1"/>
  <c r="A771" i="9" s="1"/>
  <c r="A772" i="9" s="1"/>
  <c r="A773" i="9" s="1"/>
  <c r="A788" i="9" l="1"/>
  <c r="A789" i="9" l="1"/>
  <c r="A790" i="9" l="1"/>
  <c r="A791" i="9" l="1"/>
  <c r="A792" i="9" l="1"/>
  <c r="A793" i="9" l="1"/>
  <c r="A794" i="9" l="1"/>
  <c r="A795" i="9" l="1"/>
  <c r="A796" i="9" l="1"/>
  <c r="A797" i="9" l="1"/>
  <c r="A798" i="9" l="1"/>
  <c r="A799" i="9" l="1"/>
  <c r="A800" i="9" l="1"/>
  <c r="A801" i="9" l="1"/>
  <c r="A802" i="9" l="1"/>
  <c r="A803" i="9" l="1"/>
  <c r="A804" i="9" l="1"/>
  <c r="A805" i="9" l="1"/>
  <c r="A806" i="9" l="1"/>
  <c r="A807" i="9" l="1"/>
  <c r="A808" i="9" l="1"/>
  <c r="A809" i="9" l="1"/>
  <c r="A810" i="9" l="1"/>
  <c r="A811" i="9" l="1"/>
  <c r="A812" i="9" l="1"/>
  <c r="A813" i="9" l="1"/>
  <c r="A814" i="9" l="1"/>
  <c r="A815" i="9" l="1"/>
  <c r="A816" i="9" l="1"/>
  <c r="A817" i="9" l="1"/>
  <c r="A1097" i="9"/>
  <c r="A1098" i="9" s="1"/>
  <c r="A1099" i="9" s="1"/>
  <c r="A1100" i="9" s="1"/>
  <c r="A1101" i="9" s="1"/>
  <c r="A818" i="9" l="1"/>
  <c r="A819" i="9" l="1"/>
  <c r="A820" i="9" l="1"/>
  <c r="A821" i="9" l="1"/>
  <c r="A822" i="9" l="1"/>
  <c r="A823" i="9" s="1"/>
  <c r="A827" i="9" l="1"/>
  <c r="A828" i="9" l="1"/>
  <c r="A829" i="9" l="1"/>
  <c r="A830" i="9" l="1"/>
  <c r="A831" i="9" l="1"/>
  <c r="A832" i="9" l="1"/>
  <c r="A833" i="9" l="1"/>
  <c r="A834" i="9" l="1"/>
  <c r="A835" i="9" l="1"/>
  <c r="A836" i="9" l="1"/>
  <c r="A837" i="9" l="1"/>
  <c r="A838" i="9" l="1"/>
  <c r="A839" i="9" l="1"/>
  <c r="A840" i="9" l="1"/>
  <c r="A841" i="9" s="1"/>
  <c r="A842" i="9" s="1"/>
  <c r="A843" i="9" s="1"/>
  <c r="A844" i="9" s="1"/>
  <c r="A845" i="9" s="1"/>
  <c r="A846" i="9" s="1"/>
  <c r="A847" i="9" s="1"/>
  <c r="A848" i="9" s="1"/>
  <c r="A849" i="9" s="1"/>
  <c r="A850" i="9" s="1"/>
  <c r="A851" i="9" s="1"/>
  <c r="A852" i="9" s="1"/>
  <c r="A853" i="9" s="1"/>
  <c r="A854" i="9" s="1"/>
  <c r="A855" i="9" s="1"/>
  <c r="A856" i="9" s="1"/>
  <c r="A857" i="9" s="1"/>
  <c r="A858" i="9" s="1"/>
  <c r="A859" i="9" s="1"/>
  <c r="A860" i="9" s="1"/>
  <c r="A861" i="9" s="1"/>
  <c r="A862" i="9" s="1"/>
  <c r="A863" i="9" s="1"/>
  <c r="A864" i="9" s="1"/>
  <c r="A865" i="9" s="1"/>
  <c r="A866" i="9" s="1"/>
  <c r="A867" i="9" s="1"/>
  <c r="A868" i="9" s="1"/>
  <c r="A869" i="9" s="1"/>
  <c r="A870" i="9" s="1"/>
  <c r="A871" i="9" s="1"/>
  <c r="A872"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A902" i="9" s="1"/>
  <c r="A903" i="9" s="1"/>
  <c r="A904" i="9" s="1"/>
  <c r="A905" i="9" s="1"/>
  <c r="A906" i="9" s="1"/>
  <c r="A907" i="9" s="1"/>
  <c r="A908" i="9" s="1"/>
  <c r="A909" i="9" s="1"/>
  <c r="A910" i="9" s="1"/>
  <c r="A911" i="9" s="1"/>
  <c r="A912" i="9" l="1"/>
  <c r="A913" i="9" s="1"/>
  <c r="A914" i="9" s="1"/>
  <c r="A915" i="9" l="1"/>
  <c r="A916" i="9" s="1"/>
  <c r="A917" i="9" l="1"/>
  <c r="A918" i="9" s="1"/>
  <c r="A919" i="9" s="1"/>
  <c r="A920" i="9" s="1"/>
  <c r="A921" i="9" s="1"/>
  <c r="A922" i="9" s="1"/>
  <c r="A923" i="9" s="1"/>
  <c r="A924" i="9" s="1"/>
  <c r="A925" i="9" s="1"/>
  <c r="A926" i="9" s="1"/>
  <c r="A927" i="9" s="1"/>
  <c r="A928" i="9" l="1"/>
  <c r="A929" i="9" s="1"/>
  <c r="A930" i="9" s="1"/>
  <c r="A931" i="9" s="1"/>
  <c r="A932" i="9" s="1"/>
  <c r="A933" i="9" s="1"/>
  <c r="A934" i="9" s="1"/>
  <c r="A935" i="9" s="1"/>
  <c r="A936" i="9" s="1"/>
  <c r="A937" i="9" s="1"/>
  <c r="A938" i="9" s="1"/>
  <c r="A939" i="9" s="1"/>
  <c r="A940" i="9" s="1"/>
  <c r="A941" i="9" s="1"/>
  <c r="A942" i="9" s="1"/>
  <c r="A943" i="9" s="1"/>
  <c r="A944" i="9" s="1"/>
  <c r="A945" i="9" s="1"/>
  <c r="A946" i="9" s="1"/>
  <c r="A947" i="9" s="1"/>
  <c r="A948" i="9" s="1"/>
  <c r="A949" i="9" s="1"/>
  <c r="A950" i="9" s="1"/>
  <c r="A951" i="9" s="1"/>
  <c r="A952" i="9" s="1"/>
  <c r="A953" i="9" s="1"/>
  <c r="A954" i="9" s="1"/>
  <c r="A955" i="9" s="1"/>
  <c r="A956" i="9" s="1"/>
  <c r="A957" i="9" s="1"/>
  <c r="A958" i="9" s="1"/>
  <c r="A959" i="9" s="1"/>
  <c r="A960" i="9" s="1"/>
  <c r="A961" i="9" s="1"/>
  <c r="A962" i="9" s="1"/>
  <c r="A963" i="9" s="1"/>
  <c r="A964" i="9" s="1"/>
  <c r="A965" i="9" s="1"/>
  <c r="A966" i="9" s="1"/>
  <c r="A967" i="9" s="1"/>
  <c r="A968" i="9" s="1"/>
  <c r="A969" i="9" s="1"/>
  <c r="A970" i="9" s="1"/>
  <c r="A971" i="9" s="1"/>
  <c r="A972" i="9" s="1"/>
  <c r="A973" i="9" s="1"/>
  <c r="A974" i="9" l="1"/>
  <c r="A975" i="9"/>
  <c r="A976" i="9" l="1"/>
  <c r="A977" i="9" l="1"/>
  <c r="A978" i="9" s="1"/>
  <c r="A993" i="9" s="1"/>
  <c r="A994" i="9" l="1"/>
  <c r="A995" i="9" l="1"/>
  <c r="A996" i="9" l="1"/>
  <c r="A997" i="9" l="1"/>
  <c r="A998" i="9" l="1"/>
  <c r="A999" i="9" l="1"/>
  <c r="A1000" i="9" l="1"/>
  <c r="A1001" i="9" l="1"/>
  <c r="A1002" i="9" l="1"/>
  <c r="A1003" i="9" l="1"/>
  <c r="A1004" i="9" l="1"/>
  <c r="A1005" i="9" l="1"/>
  <c r="A1006" i="9" l="1"/>
  <c r="A1007" i="9" l="1"/>
  <c r="A1008" i="9" l="1"/>
  <c r="A1009" i="9" l="1"/>
  <c r="A1010" i="9" l="1"/>
  <c r="A1011" i="9" l="1"/>
  <c r="A1012" i="9" l="1"/>
  <c r="A1013" i="9" l="1"/>
  <c r="A1014" i="9" l="1"/>
  <c r="A1015" i="9" l="1"/>
  <c r="A1016" i="9" l="1"/>
  <c r="A1017" i="9" l="1"/>
  <c r="A1018" i="9" s="1"/>
  <c r="A1019" i="9" s="1"/>
  <c r="A1020" i="9" s="1"/>
  <c r="A1021" i="9" s="1"/>
  <c r="A1022" i="9" s="1"/>
  <c r="A1023" i="9" s="1"/>
  <c r="A1024" i="9" s="1"/>
  <c r="A1025" i="9" s="1"/>
  <c r="A1026" i="9" s="1"/>
  <c r="A1027" i="9" s="1"/>
  <c r="A1028" i="9" s="1"/>
  <c r="A1029" i="9" s="1"/>
  <c r="A1030" i="9" s="1"/>
  <c r="A1031" i="9" s="1"/>
  <c r="A1032" i="9" s="1"/>
  <c r="A1033" i="9" s="1"/>
  <c r="A1034" i="9" s="1"/>
  <c r="A1035" i="9" s="1"/>
  <c r="A1036" i="9" s="1"/>
  <c r="A1037" i="9" s="1"/>
  <c r="A1038" i="9" s="1"/>
  <c r="A1039" i="9" s="1"/>
  <c r="A1040" i="9" s="1"/>
  <c r="A1041" i="9" s="1"/>
  <c r="A1042" i="9" s="1"/>
  <c r="A1043" i="9" s="1"/>
  <c r="A1044" i="9" s="1"/>
  <c r="A1045" i="9" s="1"/>
  <c r="A1046" i="9" s="1"/>
  <c r="A1047" i="9" s="1"/>
  <c r="A1048" i="9" s="1"/>
  <c r="A1049" i="9" s="1"/>
  <c r="A1050" i="9" s="1"/>
  <c r="A1051" i="9" s="1"/>
  <c r="A1052" i="9" s="1"/>
  <c r="A1053" i="9" s="1"/>
  <c r="A1054" i="9" s="1"/>
  <c r="A1055" i="9" s="1"/>
  <c r="A1056" i="9" s="1"/>
  <c r="A1057" i="9" l="1"/>
  <c r="A1058" i="9" l="1"/>
  <c r="A1059" i="9" l="1"/>
  <c r="A1060" i="9" l="1"/>
  <c r="A1061" i="9" l="1"/>
  <c r="A1062" i="9" l="1"/>
  <c r="A1063" i="9" l="1"/>
  <c r="A1064" i="9" l="1"/>
  <c r="A1065" i="9" l="1"/>
  <c r="A1066" i="9" l="1"/>
  <c r="A1067" i="9" l="1"/>
  <c r="A1068" i="9" l="1"/>
  <c r="A1069" i="9" l="1"/>
  <c r="A1070" i="9" s="1"/>
  <c r="A1071" i="9" s="1"/>
  <c r="A1072" i="9" s="1"/>
  <c r="A1073" i="9" s="1"/>
  <c r="A1074" i="9" s="1"/>
  <c r="A1075" i="9" s="1"/>
  <c r="A1076" i="9" s="1"/>
  <c r="A1077" i="9" s="1"/>
  <c r="A1078" i="9" s="1"/>
  <c r="A1079" i="9" s="1"/>
  <c r="A1080" i="9" s="1"/>
  <c r="A1081" i="9" s="1"/>
  <c r="A1082" i="9" s="1"/>
  <c r="A1083" i="9" s="1"/>
  <c r="A1084" i="9" s="1"/>
  <c r="A1085" i="9" s="1"/>
  <c r="A1086" i="9" s="1"/>
  <c r="A1087" i="9" s="1"/>
  <c r="A1088" i="9" s="1"/>
  <c r="A1089" i="9" s="1"/>
  <c r="A1090" i="9" s="1"/>
  <c r="A1091" i="9" s="1"/>
  <c r="A1092" i="9" s="1"/>
  <c r="A1093" i="9" s="1"/>
  <c r="A1094" i="9" s="1"/>
  <c r="A1095" i="9" s="1"/>
  <c r="A1096" i="9" s="1"/>
  <c r="P60" i="10" a="1"/>
  <c r="P60" i="10" s="1"/>
  <c r="G90" i="10"/>
  <c r="I75" i="10"/>
  <c r="I80" i="10"/>
  <c r="O83" i="10"/>
  <c r="Q72" i="10"/>
  <c r="G75" i="10"/>
  <c r="F76" i="10" a="1"/>
  <c r="F76" i="10" s="1"/>
  <c r="O97" i="10"/>
  <c r="P95" i="10" a="1"/>
  <c r="P95" i="10" s="1"/>
  <c r="P88" i="10" a="1"/>
  <c r="P88" i="10" s="1"/>
  <c r="J90" i="10"/>
  <c r="I70" i="10"/>
  <c r="E94" i="10"/>
  <c r="P66" i="10" a="1"/>
  <c r="P66" i="10" s="1"/>
  <c r="M86" i="10"/>
  <c r="E50" i="10"/>
  <c r="N52" i="10"/>
  <c r="I56" i="10"/>
  <c r="E88" i="10"/>
  <c r="L61" i="10"/>
  <c r="P67" i="10" a="1"/>
  <c r="P67" i="10" s="1"/>
  <c r="O56" i="10"/>
  <c r="G62" i="10"/>
  <c r="Q93" i="10"/>
  <c r="N75" i="10"/>
  <c r="E51" i="10"/>
  <c r="Q56" i="10"/>
  <c r="G82" i="10"/>
  <c r="P62" i="10" a="1"/>
  <c r="P62" i="10" s="1"/>
  <c r="I86" i="10"/>
  <c r="O73" i="10"/>
  <c r="A45" i="10"/>
  <c r="O89" i="10"/>
  <c r="O78" i="10"/>
  <c r="H49" i="10"/>
  <c r="N70" i="10"/>
  <c r="H79" i="10"/>
  <c r="A44" i="10"/>
  <c r="J98" i="10"/>
  <c r="E92" i="10"/>
  <c r="A63" i="10"/>
  <c r="J81" i="10"/>
  <c r="Q70" i="10"/>
  <c r="E44" i="10"/>
  <c r="K83" i="10"/>
  <c r="E81" i="10"/>
  <c r="E86" i="10"/>
  <c r="A56" i="10"/>
  <c r="F67" i="10" a="1"/>
  <c r="F67" i="10" s="1"/>
  <c r="I63" i="10"/>
  <c r="P58" i="10" a="1"/>
  <c r="P58" i="10" s="1"/>
  <c r="N55" i="10"/>
  <c r="L69" i="10"/>
  <c r="A92" i="10"/>
  <c r="G87" i="10"/>
  <c r="N81" i="10"/>
  <c r="H78" i="10"/>
  <c r="M85" i="10"/>
  <c r="I62" i="10"/>
  <c r="M50" i="10"/>
  <c r="E90" i="10"/>
  <c r="H76" i="10"/>
  <c r="K73" i="10"/>
  <c r="J76" i="10"/>
  <c r="A85" i="10"/>
  <c r="N94" i="10"/>
  <c r="F61" i="10" a="1"/>
  <c r="F61" i="10" s="1"/>
  <c r="K76" i="10"/>
  <c r="N89" i="10"/>
  <c r="G54" i="10"/>
  <c r="G70" i="10"/>
  <c r="N66" i="10"/>
  <c r="K56" i="10"/>
  <c r="A88" i="10"/>
  <c r="J45" i="10"/>
  <c r="E55" i="10"/>
  <c r="Q92" i="10"/>
  <c r="Q64" i="10"/>
  <c r="E80" i="10"/>
  <c r="L60" i="10"/>
  <c r="E68" i="10"/>
  <c r="G73" i="10"/>
  <c r="I50" i="10"/>
  <c r="A66" i="10"/>
  <c r="E85" i="10"/>
  <c r="I88" i="10"/>
  <c r="Q83" i="10"/>
  <c r="J52" i="10"/>
  <c r="H51" i="10"/>
  <c r="K91" i="10"/>
  <c r="I87" i="10"/>
  <c r="H88" i="10"/>
  <c r="E95" i="10"/>
  <c r="L76" i="10"/>
  <c r="P52" i="10" a="1"/>
  <c r="P52" i="10" s="1"/>
  <c r="P98" i="10" a="1"/>
  <c r="P98" i="10" s="1"/>
  <c r="M78" i="10"/>
  <c r="I58" i="10"/>
  <c r="E56" i="10"/>
  <c r="L75" i="10"/>
  <c r="J100" i="10"/>
  <c r="I59" i="10"/>
  <c r="F66" i="10" a="1"/>
  <c r="F66" i="10" s="1"/>
  <c r="M61" i="10"/>
  <c r="L88" i="10"/>
  <c r="E49" i="10"/>
  <c r="H65" i="10"/>
  <c r="M87" i="10"/>
  <c r="H81" i="10"/>
  <c r="E46" i="10"/>
  <c r="G92" i="10"/>
  <c r="I94" i="10"/>
  <c r="E64" i="10"/>
  <c r="I44" i="10"/>
  <c r="O68" i="10"/>
  <c r="J99" i="10"/>
  <c r="L83" i="10"/>
  <c r="O77" i="10"/>
  <c r="M75" i="10"/>
  <c r="P84" i="10" a="1"/>
  <c r="P84" i="10" s="1"/>
  <c r="M56" i="10"/>
  <c r="A51" i="10"/>
  <c r="Q62" i="10"/>
  <c r="A76" i="10"/>
  <c r="L98" i="10"/>
  <c r="A59" i="10"/>
  <c r="O94" i="10"/>
  <c r="M71" i="10"/>
  <c r="Q54" i="10"/>
  <c r="I49" i="10"/>
  <c r="O91" i="10"/>
  <c r="K70" i="10"/>
  <c r="A60" i="10"/>
  <c r="L49" i="10"/>
  <c r="N58" i="10"/>
  <c r="Q49" i="10"/>
  <c r="M52" i="10"/>
  <c r="L59" i="10"/>
  <c r="O80" i="10"/>
  <c r="H80" i="10"/>
  <c r="F60" i="10" a="1"/>
  <c r="F60" i="10" s="1"/>
  <c r="F72" i="10" a="1"/>
  <c r="F72" i="10" s="1"/>
  <c r="J62" i="10"/>
  <c r="M74" i="10"/>
  <c r="P85" i="10" a="1"/>
  <c r="P85" i="10" s="1"/>
  <c r="Q61" i="10"/>
  <c r="M60" i="10"/>
  <c r="L46" i="10"/>
  <c r="N67" i="10"/>
  <c r="Q65" i="10"/>
  <c r="O47" i="10"/>
  <c r="M83" i="10"/>
  <c r="J80" i="10"/>
  <c r="P54" i="10" a="1"/>
  <c r="P54" i="10" s="1"/>
  <c r="F89" i="10" a="1"/>
  <c r="F89" i="10" s="1"/>
  <c r="M90" i="10"/>
  <c r="E72" i="10"/>
  <c r="M57" i="10"/>
  <c r="L100" i="10"/>
  <c r="O53" i="10"/>
  <c r="F47" i="10" a="1"/>
  <c r="F47" i="10" s="1"/>
  <c r="G96" i="10"/>
  <c r="P99" i="10" a="1"/>
  <c r="P99" i="10" s="1"/>
  <c r="N83" i="10"/>
  <c r="M82" i="10"/>
  <c r="Q97" i="10"/>
  <c r="E69" i="10"/>
  <c r="P45" i="10" a="1"/>
  <c r="P45" i="10" s="1"/>
  <c r="H45" i="10"/>
  <c r="L58" i="10"/>
  <c r="A74" i="10"/>
  <c r="M62" i="10"/>
  <c r="J63" i="10"/>
  <c r="J88" i="10"/>
  <c r="N90" i="10"/>
  <c r="A58" i="10"/>
  <c r="F74" i="10" a="1"/>
  <c r="F74" i="10" s="1"/>
  <c r="A46" i="10"/>
  <c r="E91" i="10"/>
  <c r="J94" i="10"/>
  <c r="A89" i="10"/>
  <c r="O67" i="10"/>
  <c r="E76" i="10"/>
  <c r="G66" i="10"/>
  <c r="G58" i="10"/>
  <c r="O45" i="10"/>
  <c r="N80" i="10"/>
  <c r="F88" i="10" a="1"/>
  <c r="F88" i="10" s="1"/>
  <c r="G65" i="10"/>
  <c r="L87" i="10"/>
  <c r="A65" i="10"/>
  <c r="F51" i="10" a="1"/>
  <c r="F51" i="10" s="1"/>
  <c r="I79" i="10"/>
  <c r="E45" i="10"/>
  <c r="P92" i="10" a="1"/>
  <c r="P92" i="10" s="1"/>
  <c r="M99" i="10"/>
  <c r="Q76" i="10"/>
  <c r="G76" i="10"/>
  <c r="F84" i="10" a="1"/>
  <c r="F84" i="10" s="1"/>
  <c r="Q73" i="10"/>
  <c r="I47" i="10"/>
  <c r="J91" i="10"/>
  <c r="L63" i="10"/>
  <c r="A61" i="10"/>
  <c r="K82" i="10"/>
  <c r="G71" i="10"/>
  <c r="N62" i="10"/>
  <c r="K93" i="10"/>
  <c r="Q82" i="10"/>
  <c r="H87" i="10"/>
  <c r="O60" i="10"/>
  <c r="M96" i="10"/>
  <c r="H95" i="10"/>
  <c r="I69" i="10"/>
  <c r="E96" i="10"/>
  <c r="G83" i="10"/>
  <c r="A69" i="10"/>
  <c r="P49" i="10" a="1"/>
  <c r="P49" i="10" s="1"/>
  <c r="K59" i="10"/>
  <c r="F85" i="10" a="1"/>
  <c r="F85" i="10" s="1"/>
  <c r="N60" i="10"/>
  <c r="L82" i="10"/>
  <c r="A50" i="10"/>
  <c r="L80" i="10"/>
  <c r="I90" i="10"/>
  <c r="M100" i="10"/>
  <c r="M64" i="10"/>
  <c r="K62" i="10"/>
  <c r="P96" i="10" a="1"/>
  <c r="P96" i="10" s="1"/>
  <c r="P48" i="10" a="1"/>
  <c r="P48" i="10" s="1"/>
  <c r="J84" i="10"/>
  <c r="F79" i="10" a="1"/>
  <c r="F79" i="10" s="1"/>
  <c r="E52" i="10"/>
  <c r="H72" i="10"/>
  <c r="L54" i="10"/>
  <c r="J75" i="10"/>
  <c r="A95" i="10"/>
  <c r="I65" i="10"/>
  <c r="P55" i="10" a="1"/>
  <c r="P55" i="10" s="1"/>
  <c r="A99" i="10"/>
  <c r="F52" i="10" a="1"/>
  <c r="F52" i="10" s="1"/>
  <c r="L78" i="10"/>
  <c r="K96" i="10"/>
  <c r="O58" i="10"/>
  <c r="N88" i="10"/>
  <c r="E79" i="10"/>
  <c r="H61" i="10"/>
  <c r="L89" i="10"/>
  <c r="P90" i="10" a="1"/>
  <c r="P90" i="10" s="1"/>
  <c r="L91" i="10"/>
  <c r="A49" i="10"/>
  <c r="F54" i="10" a="1"/>
  <c r="F54" i="10" s="1"/>
  <c r="H53" i="10"/>
  <c r="J71" i="10"/>
  <c r="E61" i="10"/>
  <c r="K84" i="10"/>
  <c r="K78" i="10"/>
  <c r="G81" i="10"/>
  <c r="P47" i="10" a="1"/>
  <c r="P47" i="10" s="1"/>
  <c r="I45" i="10"/>
  <c r="E99" i="10"/>
  <c r="I46" i="10"/>
  <c r="O100" i="10"/>
  <c r="J53" i="10"/>
  <c r="F49" i="10" a="1"/>
  <c r="F49" i="10" s="1"/>
  <c r="Q71" i="10"/>
  <c r="L73" i="10"/>
  <c r="P64" i="10" a="1"/>
  <c r="P64" i="10" s="1"/>
  <c r="L70" i="10"/>
  <c r="L51" i="10"/>
  <c r="E54" i="10"/>
  <c r="P74" i="10" a="1"/>
  <c r="P74" i="10" s="1"/>
  <c r="F97" i="10" a="1"/>
  <c r="F97" i="10" s="1"/>
  <c r="M47" i="10"/>
  <c r="N97" i="10"/>
  <c r="A82" i="10"/>
  <c r="J51" i="10"/>
  <c r="F100" i="10" a="1"/>
  <c r="F100" i="10" s="1"/>
  <c r="J87" i="10"/>
  <c r="O82" i="10"/>
  <c r="M88" i="10"/>
  <c r="Q85" i="10"/>
  <c r="Q90" i="10"/>
  <c r="N54" i="10"/>
  <c r="H67" i="10"/>
  <c r="P61" i="10" a="1"/>
  <c r="P61" i="10" s="1"/>
  <c r="N78" i="10"/>
  <c r="A97" i="10"/>
  <c r="E87" i="10"/>
  <c r="G45" i="10"/>
  <c r="G88" i="10"/>
  <c r="I92" i="10"/>
  <c r="F83" i="10" a="1"/>
  <c r="F83" i="10" s="1"/>
  <c r="I96" i="10"/>
  <c r="N51" i="10"/>
  <c r="M72" i="10"/>
  <c r="G67" i="10"/>
  <c r="L85" i="10"/>
  <c r="Q50" i="10"/>
  <c r="G61" i="10"/>
  <c r="M44" i="10"/>
  <c r="Q79" i="10"/>
  <c r="H73" i="10"/>
  <c r="M46" i="10"/>
  <c r="N44" i="10"/>
  <c r="E78" i="10"/>
  <c r="G77" i="10"/>
  <c r="M70" i="10"/>
  <c r="N46" i="10"/>
  <c r="Q80" i="10"/>
  <c r="O55" i="10"/>
  <c r="A87" i="10"/>
  <c r="G91" i="10"/>
  <c r="E73" i="10"/>
  <c r="M77" i="10"/>
  <c r="E66" i="10"/>
  <c r="J96" i="10"/>
  <c r="O95" i="10"/>
  <c r="P78" i="10" a="1"/>
  <c r="P78" i="10" s="1"/>
  <c r="I67" i="10"/>
  <c r="K66" i="10"/>
  <c r="F68" i="10" a="1"/>
  <c r="F68" i="10" s="1"/>
  <c r="N45" i="10"/>
  <c r="G56" i="10"/>
  <c r="K80" i="10"/>
  <c r="L94" i="10"/>
  <c r="J66" i="10"/>
  <c r="N86" i="10"/>
  <c r="P79" i="10" a="1"/>
  <c r="P79" i="10" s="1"/>
  <c r="Q63" i="10"/>
  <c r="H97" i="10"/>
  <c r="G84" i="10"/>
  <c r="E71" i="10"/>
  <c r="F96" i="10" a="1"/>
  <c r="F96" i="10" s="1"/>
  <c r="Q45" i="10"/>
  <c r="P73" i="10" a="1"/>
  <c r="P73" i="10" s="1"/>
  <c r="I55" i="10"/>
  <c r="E98" i="10"/>
  <c r="K61" i="10"/>
  <c r="O57" i="10"/>
  <c r="N99" i="10"/>
  <c r="G47" i="10"/>
  <c r="J57" i="10"/>
  <c r="I89" i="10"/>
  <c r="F91" i="10" a="1"/>
  <c r="F91" i="10" s="1"/>
  <c r="J95" i="10"/>
  <c r="J82" i="10"/>
  <c r="G93" i="10"/>
  <c r="O49" i="10"/>
  <c r="O92" i="10"/>
  <c r="O54" i="10"/>
  <c r="H90" i="10"/>
  <c r="G55" i="10"/>
  <c r="L90" i="10"/>
  <c r="H86" i="10"/>
  <c r="N93" i="10"/>
  <c r="P86" i="10" a="1"/>
  <c r="P86" i="10" s="1"/>
  <c r="P77" i="10" a="1"/>
  <c r="P77" i="10" s="1"/>
  <c r="P51" i="10" a="1"/>
  <c r="P51" i="10" s="1"/>
  <c r="Q96" i="10"/>
  <c r="I61" i="10"/>
  <c r="E77" i="10"/>
  <c r="N61" i="10"/>
  <c r="P69" i="10" a="1"/>
  <c r="P69" i="10" s="1"/>
  <c r="I53" i="10"/>
  <c r="E47" i="10"/>
  <c r="A94" i="10"/>
  <c r="Q84" i="10"/>
  <c r="M94" i="10"/>
  <c r="G48" i="10"/>
  <c r="O61" i="10"/>
  <c r="I95" i="10"/>
  <c r="H56" i="10"/>
  <c r="L77" i="10"/>
  <c r="G80" i="10"/>
  <c r="K100" i="10"/>
  <c r="L72" i="10"/>
  <c r="G79" i="10"/>
  <c r="H58" i="10"/>
  <c r="I51" i="10"/>
  <c r="K49" i="10"/>
  <c r="I64" i="10"/>
  <c r="J55" i="10"/>
  <c r="F93" i="10" a="1"/>
  <c r="F93" i="10" s="1"/>
  <c r="F57" i="10" a="1"/>
  <c r="F57" i="10" s="1"/>
  <c r="J97" i="10"/>
  <c r="G86" i="10"/>
  <c r="O46" i="10"/>
  <c r="L92" i="10"/>
  <c r="P91" i="10" a="1"/>
  <c r="P91" i="10" s="1"/>
  <c r="O93" i="10"/>
  <c r="K99" i="10"/>
  <c r="M73" i="10"/>
  <c r="H89" i="10"/>
  <c r="N77" i="10"/>
  <c r="G53" i="10"/>
  <c r="H66" i="10"/>
  <c r="G64" i="10"/>
  <c r="Q99" i="10"/>
  <c r="K95" i="10"/>
  <c r="H63" i="10"/>
  <c r="P46" i="10" a="1"/>
  <c r="P46" i="10" s="1"/>
  <c r="A84" i="10"/>
  <c r="O99" i="10"/>
  <c r="E97" i="10"/>
  <c r="F59" i="10" a="1"/>
  <c r="F59" i="10" s="1"/>
  <c r="E100" i="10"/>
  <c r="N98" i="10"/>
  <c r="O70" i="10"/>
  <c r="P57" i="10" a="1"/>
  <c r="P57" i="10" s="1"/>
  <c r="K89" i="10"/>
  <c r="K48" i="10"/>
  <c r="G59" i="10"/>
  <c r="H94" i="10"/>
  <c r="H64" i="10"/>
  <c r="H46" i="10"/>
  <c r="E59" i="10"/>
  <c r="J60" i="10"/>
  <c r="N49" i="10"/>
  <c r="J78" i="10"/>
  <c r="H82" i="10"/>
  <c r="P75" i="10" a="1"/>
  <c r="P75" i="10" s="1"/>
  <c r="L57" i="10"/>
  <c r="E70" i="10"/>
  <c r="Q91" i="10"/>
  <c r="G72" i="10"/>
  <c r="M68" i="10"/>
  <c r="F95" i="10" a="1"/>
  <c r="F95" i="10" s="1"/>
  <c r="G89" i="10"/>
  <c r="H77" i="10"/>
  <c r="N76" i="10"/>
  <c r="K71" i="10"/>
  <c r="I98" i="10"/>
  <c r="Q98" i="10"/>
  <c r="K77" i="10"/>
  <c r="J73" i="10"/>
  <c r="F63" i="10" a="1"/>
  <c r="F63" i="10" s="1"/>
  <c r="J93" i="10"/>
  <c r="K53" i="10"/>
  <c r="Q78" i="10"/>
  <c r="P56" i="10" a="1"/>
  <c r="P56" i="10" s="1"/>
  <c r="A70" i="10"/>
  <c r="K45" i="10"/>
  <c r="J74" i="10"/>
  <c r="H98" i="10"/>
  <c r="J89" i="10"/>
  <c r="O63" i="10"/>
  <c r="A67" i="10"/>
  <c r="I72" i="10"/>
  <c r="K86" i="10"/>
  <c r="L93" i="10"/>
  <c r="K63" i="10"/>
  <c r="I66" i="10"/>
  <c r="K81" i="10"/>
  <c r="M92" i="10"/>
  <c r="G74" i="10"/>
  <c r="Q46" i="10"/>
  <c r="L55" i="10"/>
  <c r="G57" i="10"/>
  <c r="F73" i="10" a="1"/>
  <c r="F73" i="10" s="1"/>
  <c r="H75" i="10"/>
  <c r="K58" i="10"/>
  <c r="N92" i="10"/>
  <c r="Q66" i="10"/>
  <c r="F75" i="10" a="1"/>
  <c r="F75" i="10" s="1"/>
  <c r="O86" i="10"/>
  <c r="F70" i="10" a="1"/>
  <c r="F70" i="10" s="1"/>
  <c r="O48" i="10"/>
  <c r="N64" i="10"/>
  <c r="A55" i="10"/>
  <c r="P70" i="10" a="1"/>
  <c r="P70" i="10" s="1"/>
  <c r="L53" i="10"/>
  <c r="N95" i="10"/>
  <c r="M89" i="10"/>
  <c r="F65" i="10" a="1"/>
  <c r="F65" i="10" s="1"/>
  <c r="H85" i="10"/>
  <c r="Q77" i="10"/>
  <c r="M67" i="10"/>
  <c r="L97" i="10"/>
  <c r="K75" i="10"/>
  <c r="A47" i="10"/>
  <c r="J79" i="10"/>
  <c r="G98" i="10"/>
  <c r="P65" i="10" a="1"/>
  <c r="P65" i="10" s="1"/>
  <c r="N53" i="10"/>
  <c r="A93" i="10"/>
  <c r="O51" i="10"/>
  <c r="I54" i="10"/>
  <c r="P80" i="10" a="1"/>
  <c r="P80" i="10" s="1"/>
  <c r="K92" i="10"/>
  <c r="F82" i="10" a="1"/>
  <c r="F82" i="10" s="1"/>
  <c r="Q87" i="10"/>
  <c r="M66" i="10"/>
  <c r="K60" i="10"/>
  <c r="J85" i="10"/>
  <c r="K98" i="10"/>
  <c r="Q55" i="10"/>
  <c r="F80" i="10" a="1"/>
  <c r="F80" i="10" s="1"/>
  <c r="O74" i="10"/>
  <c r="J69" i="10"/>
  <c r="E63" i="10"/>
  <c r="H50" i="10"/>
  <c r="H57" i="10"/>
  <c r="H96" i="10"/>
  <c r="I48" i="10"/>
  <c r="F58" i="10" a="1"/>
  <c r="F58" i="10" s="1"/>
  <c r="M98" i="10"/>
  <c r="K47" i="10"/>
  <c r="I68" i="10"/>
  <c r="Q89" i="10"/>
  <c r="A86" i="10"/>
  <c r="I78" i="10"/>
  <c r="O90" i="10"/>
  <c r="I57" i="10"/>
  <c r="L64" i="10"/>
  <c r="P81" i="10" a="1"/>
  <c r="P81" i="10" s="1"/>
  <c r="J83" i="10"/>
  <c r="Q44" i="10"/>
  <c r="K52" i="10"/>
  <c r="A68" i="10"/>
  <c r="G49" i="10"/>
  <c r="I85" i="10"/>
  <c r="K64" i="10"/>
  <c r="K90" i="10"/>
  <c r="I52" i="10"/>
  <c r="N59" i="10"/>
  <c r="K55" i="10"/>
  <c r="G68" i="10"/>
  <c r="K57" i="10"/>
  <c r="Q95" i="10"/>
  <c r="N79" i="10"/>
  <c r="E75" i="10"/>
  <c r="L71" i="10"/>
  <c r="I99" i="10"/>
  <c r="O79" i="10"/>
  <c r="M54" i="10"/>
  <c r="P87" i="10" a="1"/>
  <c r="P87" i="10" s="1"/>
  <c r="A73" i="10"/>
  <c r="G52" i="10"/>
  <c r="J50" i="10"/>
  <c r="O96" i="10"/>
  <c r="H93" i="10"/>
  <c r="K88" i="10"/>
  <c r="M48" i="10"/>
  <c r="I100" i="10"/>
  <c r="M97" i="10"/>
  <c r="Q88" i="10"/>
  <c r="G100" i="10"/>
  <c r="K65" i="10"/>
  <c r="L74" i="10"/>
  <c r="F81" i="10" a="1"/>
  <c r="F81" i="10" s="1"/>
  <c r="E48" i="10"/>
  <c r="P100" i="10" a="1"/>
  <c r="P100" i="10" s="1"/>
  <c r="I97" i="10"/>
  <c r="J77" i="10"/>
  <c r="N85" i="10"/>
  <c r="P44" i="10" a="1"/>
  <c r="P44" i="10" s="1"/>
  <c r="K72" i="10"/>
  <c r="P89" i="10" a="1"/>
  <c r="P89" i="10" s="1"/>
  <c r="O69" i="10"/>
  <c r="H62" i="10"/>
  <c r="A83" i="10"/>
  <c r="L56" i="10"/>
  <c r="H60" i="10"/>
  <c r="J46" i="10"/>
  <c r="I93" i="10"/>
  <c r="N82" i="10"/>
  <c r="N48" i="10"/>
  <c r="Q60" i="10"/>
  <c r="L65" i="10"/>
  <c r="O98" i="10"/>
  <c r="A80" i="10"/>
  <c r="L96" i="10"/>
  <c r="J67" i="10"/>
  <c r="E84" i="10"/>
  <c r="M79" i="10"/>
  <c r="A71" i="10"/>
  <c r="K50" i="10"/>
  <c r="H99" i="10"/>
  <c r="F64" i="10" a="1"/>
  <c r="F64" i="10" s="1"/>
  <c r="Q51" i="10"/>
  <c r="A75" i="10"/>
  <c r="M49" i="10"/>
  <c r="J68" i="10"/>
  <c r="P83" i="10" a="1"/>
  <c r="P83" i="10" s="1"/>
  <c r="F69" i="10" a="1"/>
  <c r="F69" i="10" s="1"/>
  <c r="M53" i="10"/>
  <c r="P53" i="10" a="1"/>
  <c r="P53" i="10" s="1"/>
  <c r="F90" i="10" a="1"/>
  <c r="F90" i="10" s="1"/>
  <c r="J44" i="10"/>
  <c r="Q74" i="10"/>
  <c r="N100" i="10"/>
  <c r="L99" i="10"/>
  <c r="J56" i="10"/>
  <c r="Q67" i="10"/>
  <c r="K74" i="10"/>
  <c r="N68" i="10"/>
  <c r="G94" i="10"/>
  <c r="F55" i="10" a="1"/>
  <c r="F55" i="10" s="1"/>
  <c r="J48" i="10"/>
  <c r="K94" i="10"/>
  <c r="P68" i="10" a="1"/>
  <c r="P68" i="10" s="1"/>
  <c r="H68" i="10"/>
  <c r="O62" i="10"/>
  <c r="K79" i="10"/>
  <c r="I73" i="10"/>
  <c r="O71" i="10"/>
  <c r="Q94" i="10"/>
  <c r="O81" i="10"/>
  <c r="H69" i="10"/>
  <c r="N72" i="10"/>
  <c r="G78" i="10"/>
  <c r="A62" i="10"/>
  <c r="Q81" i="10"/>
  <c r="P59" i="10" a="1"/>
  <c r="P59" i="10" s="1"/>
  <c r="K87" i="10"/>
  <c r="K67" i="10"/>
  <c r="F50" i="10" a="1"/>
  <c r="F50" i="10" s="1"/>
  <c r="H74" i="10"/>
  <c r="I84" i="10"/>
  <c r="A81" i="10"/>
  <c r="A96" i="10"/>
  <c r="A90" i="10"/>
  <c r="O87" i="10"/>
  <c r="G63" i="10"/>
  <c r="P82" i="10" a="1"/>
  <c r="P82" i="10" s="1"/>
  <c r="L84" i="10"/>
  <c r="N47" i="10"/>
  <c r="F53" i="10" a="1"/>
  <c r="F53" i="10" s="1"/>
  <c r="E53" i="10"/>
  <c r="O65" i="10"/>
  <c r="N69" i="10"/>
  <c r="N71" i="10"/>
  <c r="N50" i="10"/>
  <c r="F62" i="10" a="1"/>
  <c r="F62" i="10" s="1"/>
  <c r="K69" i="10"/>
  <c r="J86" i="10"/>
  <c r="G46" i="10"/>
  <c r="P93" i="10" a="1"/>
  <c r="P93" i="10" s="1"/>
  <c r="I82" i="10"/>
  <c r="O72" i="10"/>
  <c r="G51" i="10"/>
  <c r="Q48" i="10"/>
  <c r="Q52" i="10"/>
  <c r="F71" i="10" a="1"/>
  <c r="F71" i="10" s="1"/>
  <c r="K68" i="10"/>
  <c r="M80" i="10"/>
  <c r="M93" i="10"/>
  <c r="L86" i="10"/>
  <c r="N96" i="10"/>
  <c r="K46" i="10"/>
  <c r="M81" i="10"/>
  <c r="J92" i="10"/>
  <c r="H59" i="10"/>
  <c r="Q68" i="10"/>
  <c r="H44" i="10"/>
  <c r="E57" i="10"/>
  <c r="G85" i="10"/>
  <c r="Q58" i="10"/>
  <c r="L48" i="10"/>
  <c r="E60" i="10"/>
  <c r="O85" i="10"/>
  <c r="F78" i="10" a="1"/>
  <c r="F78" i="10" s="1"/>
  <c r="J49" i="10"/>
  <c r="P97" i="10" a="1"/>
  <c r="P97" i="10" s="1"/>
  <c r="A57" i="10"/>
  <c r="Q69" i="10"/>
  <c r="O66" i="10"/>
  <c r="J70" i="10"/>
  <c r="J64" i="10"/>
  <c r="I74" i="10"/>
  <c r="M63" i="10"/>
  <c r="I81" i="10"/>
  <c r="P50" i="10" a="1"/>
  <c r="P50" i="10" s="1"/>
  <c r="M69" i="10"/>
  <c r="Q75" i="10"/>
  <c r="A52" i="10"/>
  <c r="I91" i="10"/>
  <c r="A53" i="10"/>
  <c r="Q53" i="10"/>
  <c r="L79" i="10"/>
  <c r="K97" i="10"/>
  <c r="G95" i="10"/>
  <c r="G97" i="10"/>
  <c r="G60" i="10"/>
  <c r="F46" i="10" a="1"/>
  <c r="F46" i="10" s="1"/>
  <c r="I71" i="10"/>
  <c r="P71" i="10" a="1"/>
  <c r="P71" i="10" s="1"/>
  <c r="F98" i="10" a="1"/>
  <c r="F98" i="10" s="1"/>
  <c r="Q57" i="10"/>
  <c r="H47" i="10"/>
  <c r="E67" i="10"/>
  <c r="E83" i="10"/>
  <c r="F99" i="10" a="1"/>
  <c r="F99" i="10" s="1"/>
  <c r="L66" i="10"/>
  <c r="J59" i="10"/>
  <c r="I60" i="10"/>
  <c r="J72" i="10"/>
  <c r="N73" i="10"/>
  <c r="O84" i="10"/>
  <c r="N57" i="10"/>
  <c r="F94" i="10" a="1"/>
  <c r="F94" i="10" s="1"/>
  <c r="Q47" i="10"/>
  <c r="O76" i="10"/>
  <c r="N74" i="10"/>
  <c r="O50" i="10"/>
  <c r="F77" i="10" a="1"/>
  <c r="F77" i="10" s="1"/>
  <c r="A100" i="10"/>
  <c r="G44" i="10"/>
  <c r="E82" i="10"/>
  <c r="Q86" i="10"/>
  <c r="O52" i="10"/>
  <c r="N84" i="10"/>
  <c r="L67" i="10"/>
  <c r="L47" i="10"/>
  <c r="A48" i="10"/>
  <c r="I76" i="10"/>
  <c r="E58" i="10"/>
  <c r="A79" i="10"/>
  <c r="J61" i="10"/>
  <c r="L81" i="10"/>
  <c r="M84" i="10"/>
  <c r="F48" i="10" a="1"/>
  <c r="F48" i="10" s="1"/>
  <c r="E65" i="10"/>
  <c r="P94" i="10" a="1"/>
  <c r="P94" i="10" s="1"/>
  <c r="H91" i="10"/>
  <c r="H70" i="10"/>
  <c r="F44" i="10" a="1"/>
  <c r="F44" i="10" s="1"/>
  <c r="L95" i="10"/>
  <c r="H55" i="10"/>
  <c r="F86" i="10" a="1"/>
  <c r="F86" i="10" s="1"/>
  <c r="H52" i="10"/>
  <c r="F92" i="10" a="1"/>
  <c r="F92" i="10" s="1"/>
  <c r="P76" i="10" a="1"/>
  <c r="P76" i="10" s="1"/>
  <c r="A91" i="10"/>
  <c r="Q59" i="10"/>
  <c r="A64" i="10"/>
  <c r="A77" i="10"/>
  <c r="L50" i="10"/>
  <c r="Q100" i="10"/>
  <c r="P72" i="10" a="1"/>
  <c r="P72" i="10" s="1"/>
  <c r="L52" i="10"/>
  <c r="L44" i="10"/>
  <c r="L62" i="10"/>
  <c r="J58" i="10"/>
  <c r="F56" i="10" a="1"/>
  <c r="F56" i="10" s="1"/>
  <c r="O59" i="10"/>
  <c r="H92" i="10"/>
  <c r="N56" i="10"/>
  <c r="N87" i="10"/>
  <c r="E89" i="10"/>
  <c r="O75" i="10"/>
  <c r="I83" i="10"/>
  <c r="J54" i="10"/>
  <c r="J47" i="10"/>
  <c r="H54" i="10"/>
  <c r="K54" i="10" l="1"/>
  <c r="F87" i="10" a="1"/>
  <c r="F87" i="10" s="1"/>
  <c r="M59" i="10"/>
  <c r="M58" i="10"/>
  <c r="E93" i="10"/>
  <c r="K51" i="10"/>
  <c r="O88" i="10"/>
  <c r="G99" i="10"/>
  <c r="E74" i="10"/>
  <c r="L45" i="10"/>
  <c r="L68" i="10"/>
  <c r="A72" i="10"/>
  <c r="I77" i="10"/>
  <c r="C77" i="10" s="1"/>
  <c r="P63" i="10" a="1"/>
  <c r="P63" i="10" s="1"/>
  <c r="H83" i="10"/>
  <c r="M45" i="10"/>
  <c r="N91" i="10"/>
  <c r="M55" i="10"/>
  <c r="J65" i="10"/>
  <c r="F45" i="10" a="1"/>
  <c r="F45" i="10" s="1"/>
  <c r="K85" i="10"/>
  <c r="G69" i="10"/>
  <c r="M65" i="10"/>
  <c r="M91" i="10"/>
  <c r="H48" i="10"/>
  <c r="A78" i="10"/>
  <c r="O44" i="10"/>
  <c r="G50" i="10"/>
  <c r="H84" i="10"/>
  <c r="M51" i="10"/>
  <c r="N65" i="10"/>
  <c r="A54" i="10"/>
  <c r="M76" i="10"/>
  <c r="K44" i="10"/>
  <c r="M95" i="10"/>
  <c r="H71" i="10"/>
  <c r="O64" i="10"/>
  <c r="A98" i="10"/>
  <c r="E62" i="10"/>
  <c r="H100" i="10"/>
  <c r="N63" i="10"/>
  <c r="P101" i="2"/>
  <c r="P104" i="2"/>
  <c r="P103" i="2"/>
  <c r="P102" i="2"/>
  <c r="P105" i="2"/>
  <c r="D82" i="10"/>
  <c r="C82" i="10"/>
  <c r="B82" i="10"/>
  <c r="D92" i="10"/>
  <c r="B92" i="10"/>
  <c r="C92" i="10"/>
  <c r="B94" i="10"/>
  <c r="C94" i="10"/>
  <c r="D94" i="10"/>
  <c r="B68" i="10"/>
  <c r="D68" i="10"/>
  <c r="C68" i="10"/>
  <c r="D72" i="10"/>
  <c r="C72" i="10"/>
  <c r="B72" i="10"/>
  <c r="D70" i="10"/>
  <c r="B70" i="10"/>
  <c r="C70" i="10"/>
  <c r="D93" i="10"/>
  <c r="C93" i="10"/>
  <c r="B93" i="10"/>
  <c r="B58" i="10"/>
  <c r="C58" i="10"/>
  <c r="D58" i="10"/>
  <c r="B88" i="10"/>
  <c r="D88" i="10"/>
  <c r="C88" i="10"/>
  <c r="C86" i="10"/>
  <c r="D86" i="10"/>
  <c r="B86" i="10"/>
  <c r="C80" i="10"/>
  <c r="B80" i="10"/>
  <c r="D80" i="10"/>
  <c r="D53" i="10"/>
  <c r="B53" i="10"/>
  <c r="C53" i="10"/>
  <c r="C71" i="10"/>
  <c r="B71" i="10"/>
  <c r="D71" i="10"/>
  <c r="C97" i="10"/>
  <c r="B97" i="10"/>
  <c r="D97" i="10"/>
  <c r="D60" i="10"/>
  <c r="B60" i="10"/>
  <c r="C60" i="10"/>
  <c r="B81" i="10"/>
  <c r="D81" i="10"/>
  <c r="C81" i="10"/>
  <c r="D48" i="10"/>
  <c r="B48" i="10"/>
  <c r="C48" i="10"/>
  <c r="C98" i="10"/>
  <c r="B98" i="10"/>
  <c r="D98" i="10"/>
  <c r="B61" i="10"/>
  <c r="C61" i="10"/>
  <c r="D61" i="10"/>
  <c r="D55" i="10"/>
  <c r="B55" i="10"/>
  <c r="C55" i="10"/>
  <c r="B79" i="10"/>
  <c r="D79" i="10"/>
  <c r="C79" i="10"/>
  <c r="D63" i="10"/>
  <c r="C63" i="10"/>
  <c r="B63" i="10"/>
  <c r="B95" i="10"/>
  <c r="C95" i="10"/>
  <c r="D95" i="10"/>
  <c r="B75" i="10"/>
  <c r="C75" i="10"/>
  <c r="D75" i="10"/>
  <c r="C74" i="10"/>
  <c r="D74" i="10"/>
  <c r="B74" i="10"/>
  <c r="C50" i="10"/>
  <c r="B50" i="10"/>
  <c r="D50" i="10"/>
  <c r="D62" i="10"/>
  <c r="B62" i="10"/>
  <c r="C62" i="10"/>
  <c r="C56" i="10"/>
  <c r="B56" i="10"/>
  <c r="D56" i="10"/>
  <c r="D57" i="10"/>
  <c r="B57" i="10"/>
  <c r="C57" i="10"/>
  <c r="B64" i="10"/>
  <c r="D64" i="10"/>
  <c r="C64" i="10"/>
  <c r="C46" i="10"/>
  <c r="D46" i="10"/>
  <c r="B46" i="10"/>
  <c r="D65" i="10"/>
  <c r="C65" i="10"/>
  <c r="B65" i="10"/>
  <c r="B69" i="10"/>
  <c r="D69" i="10"/>
  <c r="C69" i="10"/>
  <c r="B49" i="10"/>
  <c r="D49" i="10"/>
  <c r="C49" i="10"/>
  <c r="D52" i="10"/>
  <c r="B52" i="10"/>
  <c r="C52" i="10"/>
  <c r="D66" i="10"/>
  <c r="B66" i="10"/>
  <c r="C66" i="10"/>
  <c r="C90" i="10"/>
  <c r="B90" i="10"/>
  <c r="D90" i="10"/>
  <c r="B47" i="10"/>
  <c r="D47" i="10"/>
  <c r="C47" i="10"/>
  <c r="D77" i="10"/>
  <c r="B77" i="10"/>
  <c r="D83" i="10"/>
  <c r="B83" i="10"/>
  <c r="C83" i="10"/>
  <c r="D76" i="10"/>
  <c r="B76" i="10"/>
  <c r="C76" i="10"/>
  <c r="D84" i="10"/>
  <c r="C84" i="10"/>
  <c r="B84" i="10"/>
  <c r="B78" i="10"/>
  <c r="D78" i="10"/>
  <c r="C78" i="10"/>
  <c r="D54" i="10"/>
  <c r="C54" i="10"/>
  <c r="B54" i="10"/>
  <c r="B51" i="10"/>
  <c r="C51" i="10"/>
  <c r="D51" i="10"/>
  <c r="C89" i="10"/>
  <c r="B89" i="10"/>
  <c r="D89" i="10"/>
  <c r="D67" i="10"/>
  <c r="B67" i="10"/>
  <c r="C67" i="10"/>
  <c r="D45" i="10"/>
  <c r="C45" i="10"/>
  <c r="B45" i="10"/>
  <c r="C100" i="10"/>
  <c r="B100" i="10"/>
  <c r="D100" i="10"/>
  <c r="C87" i="10"/>
  <c r="D87" i="10"/>
  <c r="B87" i="10"/>
  <c r="B91" i="10"/>
  <c r="D91" i="10"/>
  <c r="C91" i="10"/>
  <c r="D73" i="10"/>
  <c r="C73" i="10"/>
  <c r="B73" i="10"/>
  <c r="D99" i="10"/>
  <c r="C99" i="10"/>
  <c r="B99" i="10"/>
  <c r="B85" i="10"/>
  <c r="D85" i="10"/>
  <c r="C85" i="10"/>
  <c r="C96" i="10"/>
  <c r="D96" i="10"/>
  <c r="B96" i="10"/>
  <c r="D44" i="10"/>
  <c r="B44" i="10"/>
  <c r="C44" i="10"/>
  <c r="C59" i="10"/>
  <c r="D59" i="10"/>
  <c r="B59" i="10"/>
  <c r="O11" i="10"/>
  <c r="M2" i="10"/>
  <c r="H2" i="10"/>
  <c r="M8" i="10"/>
  <c r="J2" i="10"/>
  <c r="A33" i="10"/>
  <c r="O2" i="10"/>
  <c r="K2" i="10"/>
  <c r="N4" i="10"/>
  <c r="Q2" i="10"/>
  <c r="H5" i="10"/>
  <c r="I23" i="10"/>
  <c r="A2" i="10"/>
  <c r="A3" i="10"/>
  <c r="A19" i="10"/>
  <c r="N2" i="10"/>
  <c r="Q24" i="10"/>
  <c r="A30" i="10"/>
  <c r="L3" i="10"/>
  <c r="P29" i="10" a="1"/>
  <c r="P29" i="10" s="1"/>
  <c r="L38" i="10"/>
  <c r="M26" i="10"/>
  <c r="M3" i="10"/>
  <c r="O26" i="10"/>
  <c r="J6" i="10"/>
  <c r="N5" i="10"/>
  <c r="H32" i="10"/>
  <c r="K26" i="10"/>
  <c r="Q30" i="10"/>
  <c r="M5" i="10"/>
  <c r="J12" i="10"/>
  <c r="P27" i="10" a="1"/>
  <c r="P27" i="10" s="1"/>
  <c r="O25" i="10"/>
  <c r="O30" i="10"/>
  <c r="J13" i="10"/>
  <c r="I15" i="10"/>
  <c r="Q20" i="10"/>
  <c r="P2" i="10" a="1"/>
  <c r="P2" i="10" s="1"/>
  <c r="Q39" i="10"/>
  <c r="P15" i="10" a="1"/>
  <c r="P15" i="10" s="1"/>
  <c r="O24" i="10"/>
  <c r="P14" i="10" a="1"/>
  <c r="P14" i="10" s="1"/>
  <c r="O10" i="10"/>
  <c r="N16" i="10"/>
  <c r="J30" i="10"/>
  <c r="A12" i="10"/>
  <c r="J14" i="10"/>
  <c r="O41" i="10"/>
  <c r="P11" i="10" a="1"/>
  <c r="P11" i="10" s="1"/>
  <c r="N35" i="10"/>
  <c r="I28" i="10"/>
  <c r="O33" i="10"/>
  <c r="N15" i="10"/>
  <c r="K31" i="10"/>
  <c r="I18" i="10"/>
  <c r="K33" i="10"/>
  <c r="J28" i="10"/>
  <c r="O12" i="10"/>
  <c r="J26" i="10"/>
  <c r="P36" i="10" a="1"/>
  <c r="P36" i="10" s="1"/>
  <c r="O31" i="10"/>
  <c r="L11" i="10"/>
  <c r="P42" i="10" a="1"/>
  <c r="P42" i="10" s="1"/>
  <c r="A16" i="10"/>
  <c r="Q42" i="10"/>
  <c r="A41" i="10"/>
  <c r="L10" i="10"/>
  <c r="L22" i="10"/>
  <c r="M17" i="10"/>
  <c r="H24" i="10"/>
  <c r="J17" i="10"/>
  <c r="K23" i="10"/>
  <c r="M21" i="10"/>
  <c r="Q28" i="10"/>
  <c r="H20" i="10"/>
  <c r="O29" i="10"/>
  <c r="A25" i="10"/>
  <c r="I13" i="10"/>
  <c r="K3" i="10"/>
  <c r="I19" i="10"/>
  <c r="H29" i="10"/>
  <c r="Q10" i="10"/>
  <c r="O32" i="10"/>
  <c r="I14" i="10"/>
  <c r="I17" i="10"/>
  <c r="L41" i="10"/>
  <c r="L24" i="10"/>
  <c r="Q31" i="10"/>
  <c r="Q13" i="10"/>
  <c r="M30" i="10"/>
  <c r="L5" i="10"/>
  <c r="J7" i="10"/>
  <c r="L26" i="10"/>
  <c r="N20" i="10"/>
  <c r="N26" i="10"/>
  <c r="A24" i="10"/>
  <c r="H21" i="10"/>
  <c r="K24" i="10"/>
  <c r="N6" i="10"/>
  <c r="L19" i="10"/>
  <c r="M10" i="10"/>
  <c r="M4" i="10"/>
  <c r="M11" i="10"/>
  <c r="O18" i="10"/>
  <c r="A9" i="10"/>
  <c r="O5" i="10"/>
  <c r="P7" i="10" a="1"/>
  <c r="P7" i="10" s="1"/>
  <c r="Q35" i="10"/>
  <c r="K7" i="10"/>
  <c r="L18" i="10"/>
  <c r="P26" i="10" a="1"/>
  <c r="P26" i="10" s="1"/>
  <c r="A20" i="10"/>
  <c r="I38" i="10"/>
  <c r="Q12" i="10"/>
  <c r="H3" i="10"/>
  <c r="A34" i="10"/>
  <c r="O14" i="10"/>
  <c r="J23" i="10"/>
  <c r="K38" i="10"/>
  <c r="K9" i="10"/>
  <c r="O19" i="10"/>
  <c r="A11" i="10"/>
  <c r="M31" i="10"/>
  <c r="Q25" i="10"/>
  <c r="L35" i="10"/>
  <c r="I5" i="10"/>
  <c r="M24" i="10"/>
  <c r="O3" i="10"/>
  <c r="L34" i="10"/>
  <c r="P40" i="10" a="1"/>
  <c r="P40" i="10" s="1"/>
  <c r="H9" i="10"/>
  <c r="I25" i="10"/>
  <c r="L32" i="10"/>
  <c r="L17" i="10"/>
  <c r="H41" i="10"/>
  <c r="H6" i="10"/>
  <c r="L2" i="10"/>
  <c r="Q21" i="10"/>
  <c r="N27" i="10"/>
  <c r="J19" i="10"/>
  <c r="Q22" i="10"/>
  <c r="A23" i="10"/>
  <c r="K22" i="10"/>
  <c r="M14" i="10"/>
  <c r="L14" i="10"/>
  <c r="O17" i="10"/>
  <c r="I24" i="10"/>
  <c r="J9" i="10"/>
  <c r="A18" i="10"/>
  <c r="K16" i="10"/>
  <c r="P10" i="10" a="1"/>
  <c r="P10" i="10" s="1"/>
  <c r="J16" i="10"/>
  <c r="A36" i="10"/>
  <c r="J11" i="10"/>
  <c r="K27" i="10"/>
  <c r="P25" i="10" a="1"/>
  <c r="P25" i="10" s="1"/>
  <c r="H16" i="10"/>
  <c r="A14" i="10"/>
  <c r="Q9" i="10"/>
  <c r="Q26" i="10"/>
  <c r="K13" i="10"/>
  <c r="K4" i="10"/>
  <c r="A26" i="10"/>
  <c r="N10" i="10"/>
  <c r="J8" i="10"/>
  <c r="N29" i="10"/>
  <c r="N28" i="10"/>
  <c r="O22" i="10"/>
  <c r="H4" i="10"/>
  <c r="I16" i="10"/>
  <c r="K14" i="10"/>
  <c r="M28" i="10"/>
  <c r="Q34" i="10"/>
  <c r="A28" i="10"/>
  <c r="O34" i="10"/>
  <c r="H8" i="10"/>
  <c r="P32" i="10" a="1"/>
  <c r="P32" i="10" s="1"/>
  <c r="K19" i="10"/>
  <c r="Q5" i="10"/>
  <c r="H23" i="10"/>
  <c r="M6" i="10"/>
  <c r="M15" i="10"/>
  <c r="Q37" i="10"/>
  <c r="K11" i="10"/>
  <c r="O8" i="10"/>
  <c r="H17" i="10"/>
  <c r="J5" i="10"/>
  <c r="N38" i="10"/>
  <c r="K35" i="10"/>
  <c r="J22" i="10"/>
  <c r="H35" i="10"/>
  <c r="I22" i="10"/>
  <c r="J40" i="10"/>
  <c r="L9" i="10"/>
  <c r="P4" i="10" a="1"/>
  <c r="P4" i="10" s="1"/>
  <c r="O42" i="10"/>
  <c r="Q32" i="10"/>
  <c r="N37" i="10"/>
  <c r="H14" i="10"/>
  <c r="P20" i="10" a="1"/>
  <c r="P20" i="10" s="1"/>
  <c r="Q19" i="10"/>
  <c r="Q4" i="10"/>
  <c r="K17" i="10"/>
  <c r="O13" i="10"/>
  <c r="A35" i="10"/>
  <c r="N22" i="10"/>
  <c r="K30" i="10"/>
  <c r="H15" i="10"/>
  <c r="A13" i="10"/>
  <c r="M18" i="10"/>
  <c r="J18" i="10"/>
  <c r="I29" i="10"/>
  <c r="O16" i="10"/>
  <c r="P8" i="10" a="1"/>
  <c r="P8" i="10" s="1"/>
  <c r="A6" i="10"/>
  <c r="H19" i="10"/>
  <c r="P38" i="10" a="1"/>
  <c r="P38" i="10" s="1"/>
  <c r="N39" i="10"/>
  <c r="J3" i="10"/>
  <c r="N21" i="10"/>
  <c r="K20" i="10"/>
  <c r="N11" i="10"/>
  <c r="L27" i="10"/>
  <c r="I30" i="10"/>
  <c r="Q29" i="10"/>
  <c r="N13" i="10"/>
  <c r="K39" i="10"/>
  <c r="H13" i="10"/>
  <c r="A38" i="10"/>
  <c r="Q18" i="10"/>
  <c r="L6" i="10"/>
  <c r="A8" i="10"/>
  <c r="I6" i="10"/>
  <c r="L15" i="10"/>
  <c r="I20" i="10"/>
  <c r="H30" i="10"/>
  <c r="A4" i="10"/>
  <c r="O38" i="10"/>
  <c r="I35" i="10"/>
  <c r="O7" i="10"/>
  <c r="P23" i="10" a="1"/>
  <c r="P23" i="10" s="1"/>
  <c r="K29" i="10"/>
  <c r="P41" i="10" a="1"/>
  <c r="P41" i="10" s="1"/>
  <c r="P19" i="10" a="1"/>
  <c r="P19" i="10" s="1"/>
  <c r="H22" i="10"/>
  <c r="N23" i="10"/>
  <c r="I32" i="10"/>
  <c r="K5" i="10"/>
  <c r="A32" i="10"/>
  <c r="O20" i="10"/>
  <c r="O27" i="10"/>
  <c r="M9" i="10"/>
  <c r="A7" i="10"/>
  <c r="N8" i="10"/>
  <c r="K37" i="10"/>
  <c r="I10" i="10"/>
  <c r="L4" i="10"/>
  <c r="Q16" i="10"/>
  <c r="Q33" i="10"/>
  <c r="N17" i="10"/>
  <c r="N25" i="10"/>
  <c r="I11" i="10"/>
  <c r="M13" i="10"/>
  <c r="P28" i="10" a="1"/>
  <c r="P28" i="10" s="1"/>
  <c r="H11" i="10"/>
  <c r="P18" i="10" a="1"/>
  <c r="P18" i="10" s="1"/>
  <c r="M42" i="10"/>
  <c r="I31" i="10"/>
  <c r="N3" i="10"/>
  <c r="K8" i="10"/>
  <c r="I2" i="10"/>
  <c r="I4" i="10"/>
  <c r="J10" i="10"/>
  <c r="K34" i="10"/>
  <c r="Q17" i="10"/>
  <c r="J4" i="10"/>
  <c r="H12" i="10"/>
  <c r="H25" i="10"/>
  <c r="J36" i="10"/>
  <c r="J15" i="10"/>
  <c r="I9" i="10"/>
  <c r="O9" i="10"/>
  <c r="K12" i="10"/>
  <c r="M39" i="10"/>
  <c r="A29" i="10"/>
  <c r="J32" i="10"/>
  <c r="H36" i="10"/>
  <c r="J37" i="10"/>
  <c r="L21" i="10"/>
  <c r="I3" i="10"/>
  <c r="M12" i="10"/>
  <c r="Q7" i="10"/>
  <c r="K10" i="10"/>
  <c r="Q6" i="10"/>
  <c r="K21" i="10"/>
  <c r="I7" i="10"/>
  <c r="M19" i="10"/>
  <c r="P24" i="10" a="1"/>
  <c r="P24" i="10" s="1"/>
  <c r="J27" i="10"/>
  <c r="M25" i="10"/>
  <c r="P21" i="10" a="1"/>
  <c r="P21" i="10" s="1"/>
  <c r="P3" i="10" a="1"/>
  <c r="P3" i="10" s="1"/>
  <c r="L20" i="10"/>
  <c r="N12" i="10"/>
  <c r="H31" i="10"/>
  <c r="K41" i="10"/>
  <c r="N19" i="10"/>
  <c r="O23" i="10"/>
  <c r="K6" i="10"/>
  <c r="J20" i="10"/>
  <c r="Q8" i="10"/>
  <c r="L8" i="10"/>
  <c r="O15" i="10"/>
  <c r="H7" i="10"/>
  <c r="Q3" i="10"/>
  <c r="L40" i="10"/>
  <c r="J41" i="10"/>
  <c r="L28" i="10"/>
  <c r="P39" i="10" a="1"/>
  <c r="P39" i="10" s="1"/>
  <c r="Q23" i="10"/>
  <c r="A10" i="10"/>
  <c r="H10" i="10"/>
  <c r="A27" i="10"/>
  <c r="H18" i="10"/>
  <c r="K28" i="10"/>
  <c r="P6" i="10" a="1"/>
  <c r="P6" i="10" s="1"/>
  <c r="L16" i="10"/>
  <c r="A39" i="10"/>
  <c r="N18" i="10"/>
  <c r="M20" i="10"/>
  <c r="I27" i="10"/>
  <c r="L7" i="10"/>
  <c r="M35" i="10"/>
  <c r="J38" i="10"/>
  <c r="A22" i="10"/>
  <c r="L12" i="10"/>
  <c r="N9" i="10"/>
  <c r="I12" i="10"/>
  <c r="M7" i="10"/>
  <c r="J21" i="10"/>
  <c r="Q41" i="10"/>
  <c r="L25" i="10"/>
  <c r="I21" i="10"/>
  <c r="M38" i="10"/>
  <c r="H26" i="10"/>
  <c r="A15" i="10"/>
  <c r="A5" i="10"/>
  <c r="Q38" i="10"/>
  <c r="M16" i="10"/>
  <c r="P13" i="10" a="1"/>
  <c r="P13" i="10" s="1"/>
  <c r="P5" i="10" a="1"/>
  <c r="P5" i="10" s="1"/>
  <c r="P17" i="10" a="1"/>
  <c r="P17" i="10" s="1"/>
  <c r="M33" i="10"/>
  <c r="H27" i="10"/>
  <c r="M29" i="10"/>
  <c r="Q14" i="10"/>
  <c r="I39" i="10"/>
  <c r="I33" i="10"/>
  <c r="L39" i="10"/>
  <c r="L42" i="10"/>
  <c r="I26" i="10"/>
  <c r="L30" i="10"/>
  <c r="I34" i="10"/>
  <c r="I37" i="10"/>
  <c r="A21" i="10"/>
  <c r="M36" i="10"/>
  <c r="N30" i="10"/>
  <c r="M37" i="10"/>
  <c r="P35" i="10" a="1"/>
  <c r="P35" i="10" s="1"/>
  <c r="Q36" i="10"/>
  <c r="P22" i="10" a="1"/>
  <c r="P22" i="10" s="1"/>
  <c r="I41" i="10"/>
  <c r="J42" i="10"/>
  <c r="O37" i="10"/>
  <c r="P16" i="10" a="1"/>
  <c r="P16" i="10" s="1"/>
  <c r="K36" i="10"/>
  <c r="Q11" i="10"/>
  <c r="M22" i="10"/>
  <c r="P12" i="10" a="1"/>
  <c r="P12" i="10" s="1"/>
  <c r="H39" i="10"/>
  <c r="A17" i="10"/>
  <c r="I36" i="10"/>
  <c r="O4" i="10"/>
  <c r="N32" i="10"/>
  <c r="Q27" i="10"/>
  <c r="J39" i="10"/>
  <c r="M34" i="10"/>
  <c r="O40" i="10"/>
  <c r="K15" i="10"/>
  <c r="I40" i="10"/>
  <c r="J24" i="10"/>
  <c r="N40" i="10"/>
  <c r="N31" i="10"/>
  <c r="I42" i="10"/>
  <c r="P30" i="10" a="1"/>
  <c r="P30" i="10" s="1"/>
  <c r="K32" i="10"/>
  <c r="J25" i="10"/>
  <c r="A31" i="10"/>
  <c r="L31" i="10"/>
  <c r="A42" i="10"/>
  <c r="M41" i="10"/>
  <c r="K42" i="10"/>
  <c r="N34" i="10"/>
  <c r="N36" i="10"/>
  <c r="N14" i="10"/>
  <c r="N24" i="10"/>
  <c r="O36" i="10"/>
  <c r="A37" i="10"/>
  <c r="L36" i="10"/>
  <c r="O35" i="10"/>
  <c r="N7" i="10"/>
  <c r="Q40" i="10"/>
  <c r="K40" i="10"/>
  <c r="P9" i="10" a="1"/>
  <c r="P9" i="10" s="1"/>
  <c r="K18" i="10"/>
  <c r="M27" i="10"/>
  <c r="L37" i="10"/>
  <c r="P33" i="10" a="1"/>
  <c r="P33" i="10" s="1"/>
  <c r="L33" i="10"/>
  <c r="L13" i="10"/>
  <c r="K25" i="10"/>
  <c r="J29" i="10"/>
  <c r="J33" i="10"/>
  <c r="L29" i="10"/>
  <c r="H28" i="10"/>
  <c r="M40" i="10"/>
  <c r="N41" i="10"/>
  <c r="O6" i="10"/>
  <c r="H33" i="10"/>
  <c r="J34" i="10"/>
  <c r="H37" i="10"/>
  <c r="L23" i="10"/>
  <c r="J35" i="10"/>
  <c r="I8" i="10"/>
  <c r="J31" i="10"/>
  <c r="H34" i="10"/>
  <c r="H38" i="10"/>
  <c r="P37" i="10" a="1"/>
  <c r="P37" i="10" s="1"/>
  <c r="P31" i="10" a="1"/>
  <c r="P31" i="10" s="1"/>
  <c r="O28" i="10"/>
  <c r="P34" i="10" a="1"/>
  <c r="P34" i="10" s="1"/>
  <c r="M23" i="10"/>
  <c r="H42" i="10"/>
  <c r="N42" i="10"/>
  <c r="Q15" i="10"/>
  <c r="H40" i="10"/>
  <c r="N33" i="10"/>
  <c r="O21" i="10"/>
  <c r="M32" i="10"/>
  <c r="O39" i="10"/>
  <c r="A40" i="10"/>
  <c r="N43" i="10"/>
  <c r="I43" i="10"/>
  <c r="M43" i="10"/>
  <c r="J43" i="10"/>
  <c r="Q43" i="10"/>
  <c r="K43" i="10"/>
  <c r="A43" i="10"/>
  <c r="P43" i="10" a="1"/>
  <c r="P43" i="10" s="1"/>
  <c r="O43" i="10"/>
  <c r="L43" i="10"/>
  <c r="H43" i="10"/>
  <c r="D7" i="10" l="1"/>
  <c r="B7" i="10"/>
  <c r="C7" i="10"/>
  <c r="B4" i="10"/>
  <c r="D4" i="10"/>
  <c r="C4" i="10"/>
  <c r="C30" i="10"/>
  <c r="D30" i="10"/>
  <c r="B30" i="10"/>
  <c r="B29" i="10"/>
  <c r="C29" i="10"/>
  <c r="D29" i="10"/>
  <c r="B19" i="10"/>
  <c r="D19" i="10"/>
  <c r="C19" i="10"/>
  <c r="D21" i="10"/>
  <c r="C21" i="10"/>
  <c r="B21" i="10"/>
  <c r="B27" i="10"/>
  <c r="C27" i="10"/>
  <c r="D27" i="10"/>
  <c r="D2" i="10"/>
  <c r="B2" i="10"/>
  <c r="C2" i="10"/>
  <c r="W2" i="9"/>
  <c r="X2" i="9" s="1"/>
  <c r="C32" i="10"/>
  <c r="D32" i="10"/>
  <c r="B32" i="10"/>
  <c r="C20" i="10"/>
  <c r="D20" i="10"/>
  <c r="B20" i="10"/>
  <c r="B18" i="10"/>
  <c r="C18" i="10"/>
  <c r="D18" i="10"/>
  <c r="D40" i="10"/>
  <c r="B40" i="10"/>
  <c r="C40" i="10"/>
  <c r="C5" i="10"/>
  <c r="D5" i="10"/>
  <c r="B5" i="10"/>
  <c r="C13" i="10"/>
  <c r="B13" i="10"/>
  <c r="D13" i="10"/>
  <c r="C9" i="10"/>
  <c r="B9" i="10"/>
  <c r="D9" i="10"/>
  <c r="C6" i="10"/>
  <c r="B6" i="10"/>
  <c r="D6" i="10"/>
  <c r="D38" i="10"/>
  <c r="C38" i="10"/>
  <c r="B38" i="10"/>
  <c r="D39" i="10"/>
  <c r="C39" i="10"/>
  <c r="B39" i="10"/>
  <c r="C37" i="10"/>
  <c r="D37" i="10"/>
  <c r="B37" i="10"/>
  <c r="B31" i="10"/>
  <c r="C31" i="10"/>
  <c r="D31" i="10"/>
  <c r="D10" i="10"/>
  <c r="C10" i="10"/>
  <c r="B10" i="10"/>
  <c r="C34" i="10"/>
  <c r="D34" i="10"/>
  <c r="B34" i="10"/>
  <c r="B24" i="10"/>
  <c r="C24" i="10"/>
  <c r="D24" i="10"/>
  <c r="D28" i="10"/>
  <c r="C28" i="10"/>
  <c r="B28" i="10"/>
  <c r="D12" i="10"/>
  <c r="C12" i="10"/>
  <c r="B12" i="10"/>
  <c r="B3" i="10"/>
  <c r="D3" i="10"/>
  <c r="C3" i="10"/>
  <c r="D16" i="10"/>
  <c r="B16" i="10"/>
  <c r="C16" i="10"/>
  <c r="C43" i="10"/>
  <c r="B43" i="10"/>
  <c r="D43" i="10"/>
  <c r="B26" i="10"/>
  <c r="D26" i="10"/>
  <c r="C26" i="10"/>
  <c r="C17" i="10"/>
  <c r="B17" i="10"/>
  <c r="D17" i="10"/>
  <c r="B41" i="10"/>
  <c r="D41" i="10"/>
  <c r="C41" i="10"/>
  <c r="C22" i="10"/>
  <c r="B22" i="10"/>
  <c r="D22" i="10"/>
  <c r="B25" i="10"/>
  <c r="D25" i="10"/>
  <c r="C25" i="10"/>
  <c r="D14" i="10"/>
  <c r="C14" i="10"/>
  <c r="B14" i="10"/>
  <c r="D15" i="10"/>
  <c r="C15" i="10"/>
  <c r="B15" i="10"/>
  <c r="B23" i="10"/>
  <c r="D23" i="10"/>
  <c r="C23" i="10"/>
  <c r="C8" i="10"/>
  <c r="D8" i="10"/>
  <c r="B8" i="10"/>
  <c r="D35" i="10"/>
  <c r="C35" i="10"/>
  <c r="B35" i="10"/>
  <c r="D42" i="10"/>
  <c r="B42" i="10"/>
  <c r="C42" i="10"/>
  <c r="C36" i="10"/>
  <c r="D36" i="10"/>
  <c r="B36" i="10"/>
  <c r="D33" i="10"/>
  <c r="C33" i="10"/>
  <c r="B33" i="10"/>
  <c r="B11" i="10"/>
  <c r="C11" i="10"/>
  <c r="D11" i="10"/>
</calcChain>
</file>

<file path=xl/sharedStrings.xml><?xml version="1.0" encoding="utf-8"?>
<sst xmlns="http://schemas.openxmlformats.org/spreadsheetml/2006/main" count="5804" uniqueCount="1370">
  <si>
    <t>会社名
(店舗様名）</t>
    <rPh sb="0" eb="2">
      <t>カイシャ</t>
    </rPh>
    <rPh sb="2" eb="3">
      <t>メイ</t>
    </rPh>
    <rPh sb="5" eb="7">
      <t>テンポ</t>
    </rPh>
    <rPh sb="7" eb="8">
      <t>サマ</t>
    </rPh>
    <rPh sb="8" eb="9">
      <t>メイ</t>
    </rPh>
    <phoneticPr fontId="22"/>
  </si>
  <si>
    <t>お客様番号</t>
    <rPh sb="3" eb="5">
      <t>バンゴウ</t>
    </rPh>
    <phoneticPr fontId="22"/>
  </si>
  <si>
    <t>No.</t>
    <phoneticPr fontId="22"/>
  </si>
  <si>
    <t>ご注文日</t>
    <rPh sb="1" eb="4">
      <t>チュウモンビ</t>
    </rPh>
    <phoneticPr fontId="22"/>
  </si>
  <si>
    <t>月</t>
    <rPh sb="0" eb="1">
      <t>ガツ</t>
    </rPh>
    <phoneticPr fontId="22"/>
  </si>
  <si>
    <t>日</t>
    <rPh sb="0" eb="1">
      <t>ニチ</t>
    </rPh>
    <phoneticPr fontId="22"/>
  </si>
  <si>
    <r>
      <t>※</t>
    </r>
    <r>
      <rPr>
        <b/>
        <sz val="11"/>
        <color theme="1"/>
        <rFont val="Meiryo UI"/>
        <family val="3"/>
        <charset val="128"/>
      </rPr>
      <t>問屋様</t>
    </r>
    <r>
      <rPr>
        <sz val="11"/>
        <color theme="1"/>
        <rFont val="Meiryo ui"/>
        <family val="3"/>
        <charset val="128"/>
      </rPr>
      <t>経由のお取引先様は、直接のオーダーは承れませんのでご了承下さい。</t>
    </r>
    <r>
      <rPr>
        <b/>
        <sz val="11"/>
        <color rgb="FFFF0000"/>
        <rFont val="Meiryo UI"/>
        <family val="3"/>
        <charset val="128"/>
      </rPr>
      <t>※メールオーダーの場合、アイテム別の各シートは消さずにご発注をお願い致します。</t>
    </r>
    <rPh sb="3" eb="4">
      <t>サマ</t>
    </rPh>
    <rPh sb="4" eb="6">
      <t>ケイユ</t>
    </rPh>
    <rPh sb="30" eb="32">
      <t>リョウショウ</t>
    </rPh>
    <rPh sb="32" eb="33">
      <t>クダ</t>
    </rPh>
    <rPh sb="45" eb="47">
      <t>バアイ</t>
    </rPh>
    <rPh sb="55" eb="56">
      <t>ジ</t>
    </rPh>
    <rPh sb="63" eb="65">
      <t>ハッチュウ</t>
    </rPh>
    <rPh sb="67" eb="68">
      <t>ネガ</t>
    </rPh>
    <rPh sb="69" eb="70">
      <t>イタ</t>
    </rPh>
    <phoneticPr fontId="22"/>
  </si>
  <si>
    <r>
      <t xml:space="preserve">いつも有難うございます。ご注文数の欄に数量をご入力ください。
</t>
    </r>
    <r>
      <rPr>
        <sz val="11"/>
        <color theme="1"/>
        <rFont val="Meiryo ui"/>
        <family val="3"/>
        <charset val="128"/>
      </rPr>
      <t>在庫状況は随時変動するため、ご注文のタイミングによってはご提供出来かねることがございます。予めご了承ください。
また、商品欠品時はキャンセルとさせて頂きます。ご不明点は弊社までお問合せください。</t>
    </r>
    <phoneticPr fontId="22"/>
  </si>
  <si>
    <t>品番</t>
  </si>
  <si>
    <t>ｶﾗｰNo</t>
    <phoneticPr fontId="22"/>
  </si>
  <si>
    <t>ｻｲｽﾞNo</t>
    <phoneticPr fontId="22"/>
  </si>
  <si>
    <t>JAN</t>
  </si>
  <si>
    <t>品名</t>
  </si>
  <si>
    <t>カラー</t>
  </si>
  <si>
    <t>サイズ</t>
  </si>
  <si>
    <t>在庫状況/発売時期</t>
    <rPh sb="5" eb="7">
      <t>ハツバイ</t>
    </rPh>
    <rPh sb="7" eb="9">
      <t>ジキ</t>
    </rPh>
    <phoneticPr fontId="22"/>
  </si>
  <si>
    <t>発単</t>
    <rPh sb="0" eb="2">
      <t>ハッタン</t>
    </rPh>
    <phoneticPr fontId="22"/>
  </si>
  <si>
    <t>上代(税抜)</t>
    <rPh sb="3" eb="5">
      <t>ゼイヌ</t>
    </rPh>
    <phoneticPr fontId="22"/>
  </si>
  <si>
    <t>ご注文ロット</t>
    <rPh sb="1" eb="3">
      <t>チュウモン</t>
    </rPh>
    <phoneticPr fontId="22"/>
  </si>
  <si>
    <t>ご注文数</t>
    <rPh sb="1" eb="3">
      <t>チュウモン</t>
    </rPh>
    <rPh sb="3" eb="4">
      <t>スウ</t>
    </rPh>
    <phoneticPr fontId="22"/>
  </si>
  <si>
    <t>05</t>
    <phoneticPr fontId="22"/>
  </si>
  <si>
    <t>00</t>
    <phoneticPr fontId="22"/>
  </si>
  <si>
    <t>BEIGE</t>
    <phoneticPr fontId="22"/>
  </si>
  <si>
    <t>Lot</t>
    <phoneticPr fontId="22"/>
  </si>
  <si>
    <t>12</t>
    <phoneticPr fontId="22"/>
  </si>
  <si>
    <t>GRAY</t>
    <phoneticPr fontId="22"/>
  </si>
  <si>
    <t>Lot</t>
  </si>
  <si>
    <t>10</t>
    <phoneticPr fontId="22"/>
  </si>
  <si>
    <t>03</t>
    <phoneticPr fontId="22"/>
  </si>
  <si>
    <t>4589750332129</t>
    <phoneticPr fontId="22"/>
  </si>
  <si>
    <r>
      <rPr>
        <sz val="12"/>
        <color theme="1"/>
        <rFont val="Meiryo ui"/>
        <family val="3"/>
        <charset val="128"/>
      </rPr>
      <t>Dog Sling</t>
    </r>
    <r>
      <rPr>
        <sz val="11"/>
        <color theme="1"/>
        <rFont val="Meiryo ui"/>
        <family val="3"/>
        <charset val="128"/>
      </rPr>
      <t xml:space="preserve">
ドッグスリング　
</t>
    </r>
    <r>
      <rPr>
        <sz val="10"/>
        <color theme="1"/>
        <rFont val="Meiryo ui"/>
        <family val="3"/>
        <charset val="128"/>
      </rPr>
      <t>”リニューアル”</t>
    </r>
    <phoneticPr fontId="22"/>
  </si>
  <si>
    <t>BLACK</t>
    <phoneticPr fontId="22"/>
  </si>
  <si>
    <t>M</t>
    <phoneticPr fontId="22"/>
  </si>
  <si>
    <t>06</t>
    <phoneticPr fontId="22"/>
  </si>
  <si>
    <t>4589750332136</t>
    <phoneticPr fontId="22"/>
  </si>
  <si>
    <t>L</t>
    <phoneticPr fontId="22"/>
  </si>
  <si>
    <t>4589750332143</t>
    <phoneticPr fontId="22"/>
  </si>
  <si>
    <t>SANDY GRAY</t>
    <phoneticPr fontId="22"/>
  </si>
  <si>
    <t>4589750332150</t>
    <phoneticPr fontId="22"/>
  </si>
  <si>
    <t>22</t>
    <phoneticPr fontId="22"/>
  </si>
  <si>
    <t>4589750332167</t>
    <phoneticPr fontId="22"/>
  </si>
  <si>
    <t>DEEP SEA</t>
    <phoneticPr fontId="22"/>
  </si>
  <si>
    <t>4589750332174</t>
    <phoneticPr fontId="22"/>
  </si>
  <si>
    <t>37</t>
    <phoneticPr fontId="22"/>
  </si>
  <si>
    <t>4589750332181</t>
    <phoneticPr fontId="22"/>
  </si>
  <si>
    <t>PERSIMMON ORANGE</t>
    <phoneticPr fontId="22"/>
  </si>
  <si>
    <t>4589750332198</t>
    <phoneticPr fontId="22"/>
  </si>
  <si>
    <t>51</t>
    <phoneticPr fontId="22"/>
  </si>
  <si>
    <t>4589750332204</t>
    <phoneticPr fontId="22"/>
  </si>
  <si>
    <t>FOREST GREEN</t>
    <phoneticPr fontId="22"/>
  </si>
  <si>
    <t>4589750332211</t>
    <phoneticPr fontId="22"/>
  </si>
  <si>
    <t>66</t>
    <phoneticPr fontId="22"/>
  </si>
  <si>
    <t>4589750332228</t>
    <phoneticPr fontId="22"/>
  </si>
  <si>
    <t>HEATHER YELLOW</t>
    <phoneticPr fontId="22"/>
  </si>
  <si>
    <t>4589750332235</t>
    <phoneticPr fontId="22"/>
  </si>
  <si>
    <r>
      <t xml:space="preserve">Brixton Carry Backpack
</t>
    </r>
    <r>
      <rPr>
        <sz val="10"/>
        <color theme="1"/>
        <rFont val="Meiryo ui"/>
        <family val="3"/>
        <charset val="128"/>
      </rPr>
      <t>ブリクストンキャリーバックパック</t>
    </r>
    <phoneticPr fontId="22"/>
  </si>
  <si>
    <t>BLACK</t>
  </si>
  <si>
    <t>26</t>
    <phoneticPr fontId="22"/>
  </si>
  <si>
    <t>BLUE GREEN</t>
    <phoneticPr fontId="22"/>
  </si>
  <si>
    <t>56</t>
    <phoneticPr fontId="22"/>
  </si>
  <si>
    <t>KHAKI</t>
    <phoneticPr fontId="22"/>
  </si>
  <si>
    <t>4589750328641</t>
  </si>
  <si>
    <t>Sleeve Shoulder Bag
スリーブショルダーバック</t>
    <phoneticPr fontId="22"/>
  </si>
  <si>
    <t>4589750320874</t>
  </si>
  <si>
    <t>70</t>
    <phoneticPr fontId="22"/>
  </si>
  <si>
    <t>4589750320881</t>
  </si>
  <si>
    <t>BROWN</t>
    <phoneticPr fontId="22"/>
  </si>
  <si>
    <t>KHAKI</t>
  </si>
  <si>
    <t>4589750320850</t>
  </si>
  <si>
    <t>Glasgow Carry Tote Bag
グラスゴーキャリートートバック</t>
    <phoneticPr fontId="22"/>
  </si>
  <si>
    <t>4589750320867</t>
  </si>
  <si>
    <t xml:space="preserve">  </t>
  </si>
  <si>
    <t>4589750320843</t>
  </si>
  <si>
    <t>M</t>
  </si>
  <si>
    <t>L</t>
  </si>
  <si>
    <t>BROWN</t>
  </si>
  <si>
    <t>Winston Hug Bag
ウィンストンハグバッグ</t>
    <phoneticPr fontId="22"/>
  </si>
  <si>
    <t>F</t>
    <phoneticPr fontId="22"/>
  </si>
  <si>
    <t>4589750329402</t>
  </si>
  <si>
    <t>02</t>
    <phoneticPr fontId="22"/>
  </si>
  <si>
    <t>4589750317782</t>
  </si>
  <si>
    <r>
      <t xml:space="preserve">Mini Bag
</t>
    </r>
    <r>
      <rPr>
        <sz val="9"/>
        <color theme="1"/>
        <rFont val="Meiryo ui"/>
        <family val="3"/>
        <charset val="128"/>
      </rPr>
      <t>ミニバッグ　</t>
    </r>
    <r>
      <rPr>
        <sz val="12"/>
        <color theme="1"/>
        <rFont val="Meiryo ui"/>
        <family val="3"/>
        <charset val="128"/>
      </rPr>
      <t>　　　　　　　　　</t>
    </r>
    <phoneticPr fontId="22"/>
  </si>
  <si>
    <t>WHITE</t>
  </si>
  <si>
    <t>4589750317775</t>
  </si>
  <si>
    <t>DENIM</t>
  </si>
  <si>
    <t>備考欄</t>
    <rPh sb="0" eb="2">
      <t>ビコウ</t>
    </rPh>
    <rPh sb="2" eb="3">
      <t>ラン</t>
    </rPh>
    <phoneticPr fontId="22"/>
  </si>
  <si>
    <r>
      <t>・商品によって</t>
    </r>
    <r>
      <rPr>
        <b/>
        <sz val="10"/>
        <color theme="1"/>
        <rFont val="Meiryo ui"/>
        <family val="3"/>
        <charset val="128"/>
      </rPr>
      <t>最低発注数（LOT）</t>
    </r>
    <r>
      <rPr>
        <sz val="10"/>
        <color theme="1"/>
        <rFont val="Meiryo ui"/>
        <family val="3"/>
        <charset val="128"/>
      </rPr>
      <t>が決まっています。　必ずロット数を確認の上、ご発注をお願い致します。</t>
    </r>
    <rPh sb="1" eb="3">
      <t>ショウヒン</t>
    </rPh>
    <rPh sb="7" eb="11">
      <t>サイテイハッチュウ</t>
    </rPh>
    <rPh sb="11" eb="12">
      <t>スウ</t>
    </rPh>
    <rPh sb="18" eb="19">
      <t>キ</t>
    </rPh>
    <rPh sb="27" eb="28">
      <t>カナラ</t>
    </rPh>
    <rPh sb="32" eb="33">
      <t>スウ</t>
    </rPh>
    <rPh sb="34" eb="36">
      <t>カクニン</t>
    </rPh>
    <rPh sb="37" eb="38">
      <t>ウエ</t>
    </rPh>
    <rPh sb="40" eb="42">
      <t>ハッチュウ</t>
    </rPh>
    <rPh sb="44" eb="45">
      <t>ネガ</t>
    </rPh>
    <rPh sb="46" eb="47">
      <t>イタ</t>
    </rPh>
    <phoneticPr fontId="31"/>
  </si>
  <si>
    <t>＜例＞TOY　1LOT＝2pcs　…　ロット欄に「1」と記載がありますと注文数「2点」での発送となりますのでご注意ください。</t>
    <rPh sb="1" eb="2">
      <t>レイ</t>
    </rPh>
    <rPh sb="22" eb="23">
      <t>ラン</t>
    </rPh>
    <rPh sb="28" eb="30">
      <t>キサイ</t>
    </rPh>
    <rPh sb="36" eb="39">
      <t>チュウモンスウ</t>
    </rPh>
    <rPh sb="41" eb="42">
      <t>テン</t>
    </rPh>
    <rPh sb="45" eb="47">
      <t>ハッソウ</t>
    </rPh>
    <rPh sb="55" eb="57">
      <t>チュウイ</t>
    </rPh>
    <phoneticPr fontId="31"/>
  </si>
  <si>
    <t>・オーダー,LOT数についてはカタログ・HPに記載しております。　必ずご一読の上ご発注いただきますようお願い致します。</t>
    <rPh sb="9" eb="10">
      <t>スウ</t>
    </rPh>
    <rPh sb="23" eb="25">
      <t>キサイ</t>
    </rPh>
    <rPh sb="33" eb="34">
      <t>カナラ</t>
    </rPh>
    <rPh sb="36" eb="38">
      <t>イチドク</t>
    </rPh>
    <rPh sb="39" eb="40">
      <t>ウエ</t>
    </rPh>
    <rPh sb="41" eb="43">
      <t>ハッチュウ</t>
    </rPh>
    <rPh sb="52" eb="53">
      <t>ネガ</t>
    </rPh>
    <rPh sb="54" eb="55">
      <t>イタショウヒンサイテイハッチュウスウキカナラスウカクニンウエハッチュウネガ</t>
    </rPh>
    <phoneticPr fontId="31"/>
  </si>
  <si>
    <t>　株式会社CHOCO</t>
    <rPh sb="1" eb="5">
      <t>カブシキガイシャ</t>
    </rPh>
    <phoneticPr fontId="31"/>
  </si>
  <si>
    <t>　　〒153-0041　　東京都目黒区駒場4-7-6ﾊﾟｰｸﾋﾞﾙ</t>
    <rPh sb="19" eb="21">
      <t>コマバ</t>
    </rPh>
    <phoneticPr fontId="31"/>
  </si>
  <si>
    <t>　TEL:03-5422-3199　　FAX:03-5422-3198</t>
    <phoneticPr fontId="31"/>
  </si>
  <si>
    <t>MAIL:　order@mandarinebrothers.tokyo（注文専用）</t>
    <rPh sb="36" eb="40">
      <t>チュウモンセンヨウ</t>
    </rPh>
    <phoneticPr fontId="31"/>
  </si>
  <si>
    <t>No</t>
    <phoneticPr fontId="22"/>
  </si>
  <si>
    <t>01</t>
    <phoneticPr fontId="22"/>
  </si>
  <si>
    <t>4589750331467</t>
  </si>
  <si>
    <t>XS</t>
    <phoneticPr fontId="22"/>
  </si>
  <si>
    <t>4589750331474</t>
  </si>
  <si>
    <t>S</t>
    <phoneticPr fontId="22"/>
  </si>
  <si>
    <t>4589750331481</t>
  </si>
  <si>
    <t>04</t>
    <phoneticPr fontId="22"/>
  </si>
  <si>
    <t>4589750331498</t>
  </si>
  <si>
    <t>MD</t>
    <phoneticPr fontId="22"/>
  </si>
  <si>
    <t>4589750331504</t>
  </si>
  <si>
    <t>08</t>
    <phoneticPr fontId="22"/>
  </si>
  <si>
    <t>4589750331511</t>
  </si>
  <si>
    <t>XL</t>
    <phoneticPr fontId="22"/>
  </si>
  <si>
    <t>09</t>
    <phoneticPr fontId="22"/>
  </si>
  <si>
    <t>4589750331528</t>
  </si>
  <si>
    <t>XLB</t>
    <phoneticPr fontId="22"/>
  </si>
  <si>
    <t>4589750331535</t>
  </si>
  <si>
    <t>XXL</t>
    <phoneticPr fontId="22"/>
  </si>
  <si>
    <t>11</t>
    <phoneticPr fontId="22"/>
  </si>
  <si>
    <t>4589750331542</t>
  </si>
  <si>
    <t>3L</t>
    <phoneticPr fontId="22"/>
  </si>
  <si>
    <t>4589750331559</t>
  </si>
  <si>
    <t>4L</t>
    <phoneticPr fontId="22"/>
  </si>
  <si>
    <t>13</t>
    <phoneticPr fontId="22"/>
  </si>
  <si>
    <t>4589750331566</t>
  </si>
  <si>
    <t>5L</t>
    <phoneticPr fontId="22"/>
  </si>
  <si>
    <t>4589750331573</t>
  </si>
  <si>
    <t>4589750331580</t>
  </si>
  <si>
    <t>4589750331597</t>
  </si>
  <si>
    <t>4589750331603</t>
  </si>
  <si>
    <t>4589750331610</t>
  </si>
  <si>
    <t>4589750331627</t>
  </si>
  <si>
    <t>4589750331634</t>
  </si>
  <si>
    <t>4589750331641</t>
  </si>
  <si>
    <t>4589750331658</t>
  </si>
  <si>
    <t>4589750331665</t>
  </si>
  <si>
    <t>4589750331672</t>
  </si>
  <si>
    <t>4589750331689</t>
  </si>
  <si>
    <t>4589750331696</t>
  </si>
  <si>
    <t>4589750331702</t>
  </si>
  <si>
    <t>4589750331719</t>
  </si>
  <si>
    <t>4589750331726</t>
  </si>
  <si>
    <t>4589750331733</t>
  </si>
  <si>
    <t>4589750331740</t>
  </si>
  <si>
    <t>4589750331757</t>
  </si>
  <si>
    <t>4589750331764</t>
  </si>
  <si>
    <t>4589750331771</t>
  </si>
  <si>
    <t>4589750331788</t>
  </si>
  <si>
    <t>GRAY</t>
  </si>
  <si>
    <t>IVORY</t>
    <phoneticPr fontId="22"/>
  </si>
  <si>
    <t>4589750330835</t>
    <phoneticPr fontId="22"/>
  </si>
  <si>
    <t>Skin Tight Suit
スキンタイトスーツ</t>
    <phoneticPr fontId="22"/>
  </si>
  <si>
    <t>XS</t>
  </si>
  <si>
    <t>4589750330842</t>
    <phoneticPr fontId="22"/>
  </si>
  <si>
    <t>S</t>
  </si>
  <si>
    <t>4589750330859</t>
    <phoneticPr fontId="22"/>
  </si>
  <si>
    <t>4589750330866</t>
    <phoneticPr fontId="22"/>
  </si>
  <si>
    <t>MD</t>
  </si>
  <si>
    <t>4589750330873</t>
    <phoneticPr fontId="22"/>
  </si>
  <si>
    <t>4589750330880</t>
    <phoneticPr fontId="22"/>
  </si>
  <si>
    <t>XL</t>
  </si>
  <si>
    <t>4589750330897</t>
    <phoneticPr fontId="22"/>
  </si>
  <si>
    <t>4589750330903</t>
    <phoneticPr fontId="22"/>
  </si>
  <si>
    <t>XXL</t>
  </si>
  <si>
    <t>4589750330910</t>
    <phoneticPr fontId="22"/>
  </si>
  <si>
    <t>3L</t>
  </si>
  <si>
    <t>4589750330927</t>
    <phoneticPr fontId="22"/>
  </si>
  <si>
    <t>4L</t>
  </si>
  <si>
    <t>4589750330934</t>
    <phoneticPr fontId="22"/>
  </si>
  <si>
    <t>5L</t>
  </si>
  <si>
    <t>4589750330941</t>
    <phoneticPr fontId="22"/>
  </si>
  <si>
    <t>4589750330958</t>
    <phoneticPr fontId="22"/>
  </si>
  <si>
    <t>4589750330965</t>
    <phoneticPr fontId="22"/>
  </si>
  <si>
    <t>4589750330972</t>
    <phoneticPr fontId="22"/>
  </si>
  <si>
    <t>4589750330989</t>
    <phoneticPr fontId="22"/>
  </si>
  <si>
    <t>4589750330996</t>
    <phoneticPr fontId="22"/>
  </si>
  <si>
    <t>4589750331009</t>
    <phoneticPr fontId="22"/>
  </si>
  <si>
    <t>4589750331016</t>
    <phoneticPr fontId="22"/>
  </si>
  <si>
    <t>4589750331023</t>
    <phoneticPr fontId="22"/>
  </si>
  <si>
    <t>4589750331030</t>
    <phoneticPr fontId="22"/>
  </si>
  <si>
    <t>4589750331047</t>
    <phoneticPr fontId="22"/>
  </si>
  <si>
    <r>
      <rPr>
        <sz val="11"/>
        <color theme="1"/>
        <rFont val="Meiryo ui"/>
        <family val="3"/>
        <charset val="128"/>
      </rPr>
      <t>Skin Tight Suit</t>
    </r>
    <r>
      <rPr>
        <sz val="12"/>
        <color theme="1"/>
        <rFont val="Meiryo ui"/>
        <family val="3"/>
        <charset val="128"/>
      </rPr>
      <t xml:space="preserve">
</t>
    </r>
    <r>
      <rPr>
        <sz val="10"/>
        <color theme="1"/>
        <rFont val="Meiryo ui"/>
        <family val="3"/>
        <charset val="128"/>
      </rPr>
      <t>スキンタイトスーツ</t>
    </r>
    <phoneticPr fontId="22"/>
  </si>
  <si>
    <t>NAVY</t>
  </si>
  <si>
    <t>TURQUOISE</t>
  </si>
  <si>
    <t>TURQUOISE</t>
    <phoneticPr fontId="22"/>
  </si>
  <si>
    <r>
      <t xml:space="preserve">Skin Tight Suit
</t>
    </r>
    <r>
      <rPr>
        <sz val="10"/>
        <rFont val="Meiryo ui"/>
        <family val="3"/>
        <charset val="128"/>
      </rPr>
      <t>スキンタイトスーツ</t>
    </r>
    <phoneticPr fontId="22"/>
  </si>
  <si>
    <t>MUSTARD</t>
  </si>
  <si>
    <t>MUSTARD</t>
    <phoneticPr fontId="22"/>
  </si>
  <si>
    <t>ORANGE</t>
  </si>
  <si>
    <t>PEACH</t>
    <phoneticPr fontId="22"/>
  </si>
  <si>
    <t>YELLOW</t>
    <phoneticPr fontId="22"/>
  </si>
  <si>
    <t>終売</t>
    <rPh sb="0" eb="2">
      <t>シュウバイ</t>
    </rPh>
    <phoneticPr fontId="22"/>
  </si>
  <si>
    <t>04</t>
  </si>
  <si>
    <t>10</t>
  </si>
  <si>
    <t>11</t>
  </si>
  <si>
    <t>12</t>
  </si>
  <si>
    <t>13</t>
  </si>
  <si>
    <t>01</t>
  </si>
  <si>
    <t>PINK</t>
  </si>
  <si>
    <t>02</t>
  </si>
  <si>
    <t>03</t>
  </si>
  <si>
    <t>06</t>
  </si>
  <si>
    <t>08</t>
  </si>
  <si>
    <t>09</t>
  </si>
  <si>
    <t>XLB</t>
  </si>
  <si>
    <t>MINT</t>
    <phoneticPr fontId="22"/>
  </si>
  <si>
    <t>50</t>
    <phoneticPr fontId="22"/>
  </si>
  <si>
    <t>CUDDLER
カドラー</t>
    <phoneticPr fontId="22"/>
  </si>
  <si>
    <t>GREEN</t>
    <phoneticPr fontId="22"/>
  </si>
  <si>
    <t>69</t>
    <phoneticPr fontId="22"/>
  </si>
  <si>
    <t>ORENGE</t>
    <phoneticPr fontId="22"/>
  </si>
  <si>
    <t>53</t>
    <phoneticPr fontId="22"/>
  </si>
  <si>
    <r>
      <t xml:space="preserve">FLAT BED
</t>
    </r>
    <r>
      <rPr>
        <sz val="10"/>
        <color theme="1"/>
        <rFont val="Meiryo ui"/>
        <family val="3"/>
        <charset val="128"/>
      </rPr>
      <t>フラットベッド</t>
    </r>
    <phoneticPr fontId="22"/>
  </si>
  <si>
    <t>68</t>
    <phoneticPr fontId="22"/>
  </si>
  <si>
    <t>4589750330705</t>
    <phoneticPr fontId="22"/>
  </si>
  <si>
    <t xml:space="preserve">
Puppy Set
パピーセット
</t>
    <phoneticPr fontId="22"/>
  </si>
  <si>
    <t>MILKY ORANGE</t>
    <phoneticPr fontId="22"/>
  </si>
  <si>
    <t>30</t>
    <phoneticPr fontId="22"/>
  </si>
  <si>
    <t>4589750329419</t>
  </si>
  <si>
    <r>
      <t xml:space="preserve">Round Bed
</t>
    </r>
    <r>
      <rPr>
        <sz val="10"/>
        <color theme="1"/>
        <rFont val="Meiryo ui"/>
        <family val="3"/>
        <charset val="128"/>
      </rPr>
      <t>ラウンドベッド</t>
    </r>
    <phoneticPr fontId="22"/>
  </si>
  <si>
    <t>RED</t>
    <phoneticPr fontId="22"/>
  </si>
  <si>
    <t>4589750329426</t>
  </si>
  <si>
    <t>88</t>
    <phoneticPr fontId="22"/>
  </si>
  <si>
    <t>MB STRIPE</t>
    <phoneticPr fontId="22"/>
  </si>
  <si>
    <t>20</t>
    <phoneticPr fontId="22"/>
  </si>
  <si>
    <t>4589750328627</t>
  </si>
  <si>
    <r>
      <t xml:space="preserve">Driving Cushion
</t>
    </r>
    <r>
      <rPr>
        <sz val="10"/>
        <color theme="1"/>
        <rFont val="Meiryo ui"/>
        <family val="3"/>
        <charset val="128"/>
      </rPr>
      <t>ドライビングクッション</t>
    </r>
    <phoneticPr fontId="22"/>
  </si>
  <si>
    <t>NAVY</t>
    <phoneticPr fontId="22"/>
  </si>
  <si>
    <t>76</t>
    <phoneticPr fontId="22"/>
  </si>
  <si>
    <t>4589750328634</t>
  </si>
  <si>
    <t>LATTE</t>
    <phoneticPr fontId="22"/>
  </si>
  <si>
    <t>4589750317713</t>
  </si>
  <si>
    <t xml:space="preserve"> BLACK</t>
  </si>
  <si>
    <t>4589750317720</t>
  </si>
  <si>
    <t xml:space="preserve"> KHAKI</t>
  </si>
  <si>
    <r>
      <t xml:space="preserve">Driving Cushion -WIDE
</t>
    </r>
    <r>
      <rPr>
        <sz val="9"/>
        <color theme="1"/>
        <rFont val="Meiryo ui"/>
        <family val="3"/>
        <charset val="128"/>
      </rPr>
      <t>ドライビングクッション　ワイド</t>
    </r>
    <phoneticPr fontId="22"/>
  </si>
  <si>
    <t>NATURAL</t>
  </si>
  <si>
    <t>28</t>
    <phoneticPr fontId="22"/>
  </si>
  <si>
    <t>MIST</t>
  </si>
  <si>
    <t>4589750324582</t>
    <phoneticPr fontId="22"/>
  </si>
  <si>
    <r>
      <t xml:space="preserve">Rollup Mat
</t>
    </r>
    <r>
      <rPr>
        <sz val="9"/>
        <rFont val="Meiryo UI"/>
        <family val="3"/>
        <charset val="128"/>
      </rPr>
      <t>ロールアップマット</t>
    </r>
    <phoneticPr fontId="22"/>
  </si>
  <si>
    <t>4589750324599</t>
    <phoneticPr fontId="22"/>
  </si>
  <si>
    <t>4589750321079</t>
  </si>
  <si>
    <r>
      <t xml:space="preserve">Breathable　Mattress
</t>
    </r>
    <r>
      <rPr>
        <sz val="10"/>
        <rFont val="Meiryo ui"/>
        <family val="3"/>
        <charset val="128"/>
      </rPr>
      <t>ブリザーブルマットレス</t>
    </r>
    <phoneticPr fontId="22"/>
  </si>
  <si>
    <t>4589750321086</t>
  </si>
  <si>
    <t>4589750321093</t>
  </si>
  <si>
    <t>4589750333591</t>
  </si>
  <si>
    <t>4589750333607</t>
  </si>
  <si>
    <t>4589750333614</t>
  </si>
  <si>
    <t>4589750333621</t>
  </si>
  <si>
    <t>4589750333638</t>
  </si>
  <si>
    <t>4589750333645</t>
  </si>
  <si>
    <t>4589750333652</t>
  </si>
  <si>
    <t>4589750333669</t>
  </si>
  <si>
    <t>4589750333676</t>
  </si>
  <si>
    <t>4589750333683</t>
  </si>
  <si>
    <t>4589750333690</t>
  </si>
  <si>
    <t>4589750333706</t>
  </si>
  <si>
    <t>4589750333713</t>
  </si>
  <si>
    <t>4589750333720</t>
  </si>
  <si>
    <t>4589750333737</t>
  </si>
  <si>
    <t>4589750333744</t>
  </si>
  <si>
    <t>4589750333751</t>
  </si>
  <si>
    <t>4589750333768</t>
  </si>
  <si>
    <t>4589750333775</t>
  </si>
  <si>
    <t>4589750333782</t>
  </si>
  <si>
    <t>4589750333799</t>
  </si>
  <si>
    <t>4589750333805</t>
  </si>
  <si>
    <t>4589750333812</t>
  </si>
  <si>
    <t>4589750333829</t>
  </si>
  <si>
    <t>4589750333836</t>
  </si>
  <si>
    <t>4589750333843</t>
  </si>
  <si>
    <t>4589750333850</t>
  </si>
  <si>
    <t>4589750333867</t>
  </si>
  <si>
    <t>4589750333874</t>
  </si>
  <si>
    <t>4589750333881</t>
  </si>
  <si>
    <t>4589750333898</t>
  </si>
  <si>
    <t>4589750333904</t>
  </si>
  <si>
    <t>4589750333911</t>
  </si>
  <si>
    <t>24</t>
    <phoneticPr fontId="22"/>
  </si>
  <si>
    <t>4589750334031</t>
  </si>
  <si>
    <t>Chi-bee Cardboard Knit
Chi-beeダンボールニット</t>
    <phoneticPr fontId="22"/>
  </si>
  <si>
    <t>BLUE</t>
    <phoneticPr fontId="22"/>
  </si>
  <si>
    <t>4589750334048</t>
  </si>
  <si>
    <t>4589750334055</t>
  </si>
  <si>
    <t>4589750334062</t>
  </si>
  <si>
    <t>4589750334079</t>
  </si>
  <si>
    <t>4589750334086</t>
  </si>
  <si>
    <t>4589750334093</t>
  </si>
  <si>
    <t>4589750334109</t>
  </si>
  <si>
    <t>4589750334116</t>
  </si>
  <si>
    <t>4589750334123</t>
  </si>
  <si>
    <t>4589750334130</t>
  </si>
  <si>
    <t>55</t>
    <phoneticPr fontId="22"/>
  </si>
  <si>
    <t>4589750334147</t>
  </si>
  <si>
    <t>LIME</t>
    <phoneticPr fontId="22"/>
  </si>
  <si>
    <t>4589750334154</t>
  </si>
  <si>
    <t>4589750334161</t>
  </si>
  <si>
    <t>4589750334178</t>
  </si>
  <si>
    <t>4589750334185</t>
  </si>
  <si>
    <t>4589750334192</t>
  </si>
  <si>
    <t>4589750334208</t>
  </si>
  <si>
    <t>4589750334215</t>
  </si>
  <si>
    <t>4589750334222</t>
  </si>
  <si>
    <t>4589750334239</t>
  </si>
  <si>
    <t>4589750334246</t>
  </si>
  <si>
    <t>81</t>
    <phoneticPr fontId="22"/>
  </si>
  <si>
    <t>4589750330767</t>
  </si>
  <si>
    <r>
      <rPr>
        <sz val="11"/>
        <color theme="1"/>
        <rFont val="Meiryo ui"/>
        <family val="3"/>
        <charset val="128"/>
      </rPr>
      <t>Overall</t>
    </r>
    <r>
      <rPr>
        <sz val="12"/>
        <color theme="1"/>
        <rFont val="Meiryo ui"/>
        <family val="3"/>
        <charset val="128"/>
      </rPr>
      <t xml:space="preserve">
</t>
    </r>
    <r>
      <rPr>
        <sz val="9"/>
        <color theme="1"/>
        <rFont val="Meiryo ui"/>
        <family val="3"/>
        <charset val="128"/>
      </rPr>
      <t>オーバーオール</t>
    </r>
    <phoneticPr fontId="22"/>
  </si>
  <si>
    <t>4589750330774</t>
  </si>
  <si>
    <t>4589750330781</t>
  </si>
  <si>
    <t>4589750330798</t>
  </si>
  <si>
    <t>80</t>
    <phoneticPr fontId="22"/>
  </si>
  <si>
    <t>40</t>
    <phoneticPr fontId="22"/>
  </si>
  <si>
    <t>PINK</t>
    <phoneticPr fontId="22"/>
  </si>
  <si>
    <t>34</t>
    <phoneticPr fontId="22"/>
  </si>
  <si>
    <t>4589750332518</t>
  </si>
  <si>
    <t>Side Panel Sweat
サイドパネルスウェット</t>
    <phoneticPr fontId="22"/>
  </si>
  <si>
    <t>PURPLE</t>
    <phoneticPr fontId="22"/>
  </si>
  <si>
    <t>4589750332525</t>
  </si>
  <si>
    <t>4589750332532</t>
  </si>
  <si>
    <t>4589750332549</t>
  </si>
  <si>
    <t>4589750332556</t>
  </si>
  <si>
    <t>4589750332563</t>
  </si>
  <si>
    <t>4589750332570</t>
  </si>
  <si>
    <t>4589750332587</t>
  </si>
  <si>
    <t>4589750332594</t>
  </si>
  <si>
    <t>4589750332600</t>
  </si>
  <si>
    <t>4589750332617</t>
  </si>
  <si>
    <t>4589750332624</t>
  </si>
  <si>
    <t>4589750332631</t>
  </si>
  <si>
    <t>4589750332648</t>
  </si>
  <si>
    <t>4589750332655</t>
  </si>
  <si>
    <t>4589750332662</t>
  </si>
  <si>
    <t>4589750332679</t>
  </si>
  <si>
    <t>4589750332686</t>
  </si>
  <si>
    <t>4589750332693</t>
  </si>
  <si>
    <t>4589750332709</t>
  </si>
  <si>
    <t>4589750332716</t>
  </si>
  <si>
    <t>4589750332723</t>
  </si>
  <si>
    <t>4589750332730</t>
  </si>
  <si>
    <t>ORANGE</t>
    <phoneticPr fontId="22"/>
  </si>
  <si>
    <t>4589750332747</t>
  </si>
  <si>
    <t>4589750332754</t>
  </si>
  <si>
    <t>4589750332761</t>
  </si>
  <si>
    <t>4589750332778</t>
  </si>
  <si>
    <t>4589750332785</t>
  </si>
  <si>
    <t>4589750332792</t>
  </si>
  <si>
    <t>4589750332808</t>
  </si>
  <si>
    <t>4589750332815</t>
  </si>
  <si>
    <t>4589750332822</t>
  </si>
  <si>
    <t>4589750332839</t>
  </si>
  <si>
    <t>4589750334642</t>
  </si>
  <si>
    <t>Rain Jacket
レインジャケット</t>
    <phoneticPr fontId="22"/>
  </si>
  <si>
    <t>4589750334659</t>
  </si>
  <si>
    <t>4589750334666</t>
  </si>
  <si>
    <t>4589750334673</t>
  </si>
  <si>
    <t>4589750334680</t>
  </si>
  <si>
    <t>4589750334697</t>
  </si>
  <si>
    <t>4589750334703</t>
  </si>
  <si>
    <t>4589750334710</t>
  </si>
  <si>
    <t>4589750334727</t>
  </si>
  <si>
    <t>4589750334734</t>
  </si>
  <si>
    <t>4589750334741</t>
  </si>
  <si>
    <t>4589750334758</t>
  </si>
  <si>
    <t>4589750334765</t>
  </si>
  <si>
    <t>4589750334772</t>
  </si>
  <si>
    <t>4589750330088</t>
  </si>
  <si>
    <r>
      <t xml:space="preserve">Insect Shield Mesh Suit 
</t>
    </r>
    <r>
      <rPr>
        <sz val="10"/>
        <color theme="1"/>
        <rFont val="Meiryo ui"/>
        <family val="3"/>
        <charset val="128"/>
      </rPr>
      <t>インセクトシールドメッシュスーツ</t>
    </r>
    <phoneticPr fontId="22"/>
  </si>
  <si>
    <t>4589750330095</t>
  </si>
  <si>
    <t>4589750330101</t>
  </si>
  <si>
    <t>4589750330118</t>
  </si>
  <si>
    <t>4589750330125</t>
  </si>
  <si>
    <t>4589750330132</t>
  </si>
  <si>
    <t>65</t>
    <phoneticPr fontId="22"/>
  </si>
  <si>
    <t>4589750330163</t>
  </si>
  <si>
    <t>4589750330170</t>
  </si>
  <si>
    <t>4589750330187</t>
  </si>
  <si>
    <t>4589750330194</t>
  </si>
  <si>
    <t>4589750330200</t>
  </si>
  <si>
    <t>4589750330217</t>
  </si>
  <si>
    <t>GREEN</t>
  </si>
  <si>
    <t>05</t>
  </si>
  <si>
    <t>4589750326203</t>
  </si>
  <si>
    <t>Corduroy shirt
コーデュロイシャツ</t>
    <phoneticPr fontId="22"/>
  </si>
  <si>
    <t>BEIGE</t>
  </si>
  <si>
    <t>4589750326210</t>
  </si>
  <si>
    <t>4589750326227</t>
  </si>
  <si>
    <t>4589750326234</t>
  </si>
  <si>
    <t>4589750326241</t>
  </si>
  <si>
    <t>4589750326258</t>
  </si>
  <si>
    <t>24</t>
  </si>
  <si>
    <t>4589750326265</t>
  </si>
  <si>
    <t>BLUE</t>
  </si>
  <si>
    <t>4589750326272</t>
  </si>
  <si>
    <t>4589750326289</t>
  </si>
  <si>
    <t>4589750326296</t>
  </si>
  <si>
    <t>4589750326302</t>
  </si>
  <si>
    <t>4589750326319</t>
  </si>
  <si>
    <t>40</t>
  </si>
  <si>
    <t>4589750326326</t>
  </si>
  <si>
    <t>4589750326333</t>
  </si>
  <si>
    <t>4589750326340</t>
  </si>
  <si>
    <t>4589750326357</t>
  </si>
  <si>
    <t>4589750326364</t>
  </si>
  <si>
    <t>4589750326371</t>
  </si>
  <si>
    <t>30</t>
  </si>
  <si>
    <t>68</t>
  </si>
  <si>
    <t>15</t>
    <phoneticPr fontId="22"/>
  </si>
  <si>
    <t>CHARCOAL</t>
    <phoneticPr fontId="22"/>
  </si>
  <si>
    <t>4589750329297</t>
  </si>
  <si>
    <t>Puppy's First T-shirt
パピーズファーストTシャツ</t>
    <phoneticPr fontId="22"/>
  </si>
  <si>
    <t>4589750329303</t>
  </si>
  <si>
    <t>4589750329310</t>
  </si>
  <si>
    <t>4589750329327</t>
  </si>
  <si>
    <t>4589750325879</t>
    <phoneticPr fontId="22"/>
  </si>
  <si>
    <t>Waffle Hoodie
ワッフルフーディー</t>
    <phoneticPr fontId="22"/>
  </si>
  <si>
    <t>4589750325886</t>
    <phoneticPr fontId="22"/>
  </si>
  <si>
    <t>4589750325893</t>
    <phoneticPr fontId="22"/>
  </si>
  <si>
    <t>4589750325909</t>
    <phoneticPr fontId="22"/>
  </si>
  <si>
    <t>4589750325916</t>
    <phoneticPr fontId="22"/>
  </si>
  <si>
    <t>4589750325923</t>
    <phoneticPr fontId="22"/>
  </si>
  <si>
    <t>4589750325930</t>
    <phoneticPr fontId="22"/>
  </si>
  <si>
    <t>4589750325947</t>
    <phoneticPr fontId="22"/>
  </si>
  <si>
    <t>4589750325954</t>
    <phoneticPr fontId="22"/>
  </si>
  <si>
    <t>4589750325961</t>
    <phoneticPr fontId="22"/>
  </si>
  <si>
    <t>4589750325978</t>
    <phoneticPr fontId="22"/>
  </si>
  <si>
    <t>45</t>
    <phoneticPr fontId="22"/>
  </si>
  <si>
    <t>4589750325985</t>
    <phoneticPr fontId="22"/>
  </si>
  <si>
    <t>4589750325992</t>
    <phoneticPr fontId="22"/>
  </si>
  <si>
    <t>4589750326005</t>
    <phoneticPr fontId="22"/>
  </si>
  <si>
    <t>4589750326012</t>
    <phoneticPr fontId="22"/>
  </si>
  <si>
    <t>4589750326029</t>
    <phoneticPr fontId="22"/>
  </si>
  <si>
    <t>4589750326036</t>
    <phoneticPr fontId="22"/>
  </si>
  <si>
    <t>4589750326043</t>
    <phoneticPr fontId="22"/>
  </si>
  <si>
    <t>4589750326050</t>
    <phoneticPr fontId="22"/>
  </si>
  <si>
    <t>4589750326067</t>
    <phoneticPr fontId="22"/>
  </si>
  <si>
    <t>4589750326074</t>
    <phoneticPr fontId="22"/>
  </si>
  <si>
    <t>4589750326081</t>
    <phoneticPr fontId="22"/>
  </si>
  <si>
    <t>61</t>
    <phoneticPr fontId="22"/>
  </si>
  <si>
    <t>4589750326098</t>
    <phoneticPr fontId="22"/>
  </si>
  <si>
    <t>4589750326104</t>
    <phoneticPr fontId="22"/>
  </si>
  <si>
    <t>4589750326111</t>
    <phoneticPr fontId="22"/>
  </si>
  <si>
    <t>4589750326128</t>
    <phoneticPr fontId="22"/>
  </si>
  <si>
    <t>4589750326135</t>
    <phoneticPr fontId="22"/>
  </si>
  <si>
    <t>4589750326142</t>
    <phoneticPr fontId="22"/>
  </si>
  <si>
    <t>4589750326159</t>
    <phoneticPr fontId="22"/>
  </si>
  <si>
    <t>4589750326166</t>
    <phoneticPr fontId="22"/>
  </si>
  <si>
    <t>4589750326173</t>
    <phoneticPr fontId="22"/>
  </si>
  <si>
    <t>4589750326180</t>
    <phoneticPr fontId="22"/>
  </si>
  <si>
    <t>4589750326197</t>
    <phoneticPr fontId="22"/>
  </si>
  <si>
    <t>4589750323318</t>
    <phoneticPr fontId="22"/>
  </si>
  <si>
    <t>Rain Suit
レインスーツ</t>
    <phoneticPr fontId="22"/>
  </si>
  <si>
    <t>4589750323325</t>
    <phoneticPr fontId="22"/>
  </si>
  <si>
    <t>4589750323332</t>
    <phoneticPr fontId="22"/>
  </si>
  <si>
    <t>4589750323349</t>
    <phoneticPr fontId="22"/>
  </si>
  <si>
    <t>4589750323356</t>
    <phoneticPr fontId="22"/>
  </si>
  <si>
    <t>4589750323363</t>
    <phoneticPr fontId="22"/>
  </si>
  <si>
    <t>4589750323370</t>
    <phoneticPr fontId="22"/>
  </si>
  <si>
    <t>4589750323387</t>
    <phoneticPr fontId="22"/>
  </si>
  <si>
    <t>4589750323394</t>
    <phoneticPr fontId="22"/>
  </si>
  <si>
    <t>4589750323400</t>
    <phoneticPr fontId="22"/>
  </si>
  <si>
    <t>4589750323417</t>
    <phoneticPr fontId="22"/>
  </si>
  <si>
    <t>4589750323424</t>
    <phoneticPr fontId="22"/>
  </si>
  <si>
    <t>4589750323431</t>
    <phoneticPr fontId="22"/>
  </si>
  <si>
    <t>4589750323448</t>
    <phoneticPr fontId="22"/>
  </si>
  <si>
    <t>4589750323455</t>
    <phoneticPr fontId="22"/>
  </si>
  <si>
    <t>4589750323462</t>
    <phoneticPr fontId="22"/>
  </si>
  <si>
    <t>4589750323479</t>
    <phoneticPr fontId="22"/>
  </si>
  <si>
    <t>4589750323486</t>
    <phoneticPr fontId="22"/>
  </si>
  <si>
    <t>※アソート不可</t>
    <rPh sb="5" eb="7">
      <t>フカ</t>
    </rPh>
    <phoneticPr fontId="22"/>
  </si>
  <si>
    <t>4589750332242</t>
  </si>
  <si>
    <t>Leg Warmer
レッグウォーマー</t>
    <phoneticPr fontId="22"/>
  </si>
  <si>
    <t>4589750332259</t>
  </si>
  <si>
    <t>4589750332266</t>
  </si>
  <si>
    <t>4589750332273</t>
  </si>
  <si>
    <t>4589750332280</t>
  </si>
  <si>
    <t>4589750332297</t>
  </si>
  <si>
    <t>4589750332303</t>
  </si>
  <si>
    <t>4589750332310</t>
  </si>
  <si>
    <t>4589750332327</t>
  </si>
  <si>
    <t>Belly Warmer
ベリーウォーマー</t>
    <phoneticPr fontId="22"/>
  </si>
  <si>
    <t>4589750332334</t>
  </si>
  <si>
    <t>4589750332341</t>
  </si>
  <si>
    <t>4589750332358</t>
  </si>
  <si>
    <t>4589750332365</t>
  </si>
  <si>
    <t>4589750332372</t>
  </si>
  <si>
    <t>4589750332389</t>
  </si>
  <si>
    <t>4589750332396</t>
  </si>
  <si>
    <t>4589750326388</t>
  </si>
  <si>
    <t>Classic Harness
クラシックハーネス</t>
    <phoneticPr fontId="22"/>
  </si>
  <si>
    <t>4589750326395</t>
  </si>
  <si>
    <t>4589750326401</t>
  </si>
  <si>
    <t>4589750326418</t>
  </si>
  <si>
    <t>4589750326425</t>
  </si>
  <si>
    <t>4589750326432</t>
  </si>
  <si>
    <t>4589750326449</t>
  </si>
  <si>
    <t>4589750326456</t>
  </si>
  <si>
    <t>4589750326463</t>
  </si>
  <si>
    <t>4589750326470</t>
  </si>
  <si>
    <t>Classic Leash
クラシックリード</t>
    <phoneticPr fontId="22"/>
  </si>
  <si>
    <t>4589750326487</t>
  </si>
  <si>
    <t>4589750326494</t>
  </si>
  <si>
    <t>4589750326500</t>
  </si>
  <si>
    <t>4589750326517</t>
  </si>
  <si>
    <t>4589750326524</t>
  </si>
  <si>
    <t>4589750326531</t>
  </si>
  <si>
    <t>Classic Coller
クラシック首輪</t>
    <rPh sb="20" eb="22">
      <t>クビワ</t>
    </rPh>
    <phoneticPr fontId="22"/>
  </si>
  <si>
    <t>4589750326548</t>
  </si>
  <si>
    <t>4589750326555</t>
  </si>
  <si>
    <t>4589750326562</t>
  </si>
  <si>
    <t>4589750326579</t>
  </si>
  <si>
    <t>4589750326586</t>
  </si>
  <si>
    <t>4589750330392</t>
  </si>
  <si>
    <r>
      <t xml:space="preserve">Puppy's Training Silicone collar
</t>
    </r>
    <r>
      <rPr>
        <sz val="9"/>
        <color theme="1"/>
        <rFont val="Meiryo ui"/>
        <family val="3"/>
        <charset val="128"/>
      </rPr>
      <t>パピーズトレーニングシリコーンカラー</t>
    </r>
    <phoneticPr fontId="22"/>
  </si>
  <si>
    <t>MILKY BLUE</t>
    <phoneticPr fontId="22"/>
  </si>
  <si>
    <t>4589750330408</t>
  </si>
  <si>
    <t>MILKY PINK</t>
    <phoneticPr fontId="22"/>
  </si>
  <si>
    <t>4589750330415</t>
  </si>
  <si>
    <t>4589750323899</t>
  </si>
  <si>
    <r>
      <t xml:space="preserve">Multi Flasher
</t>
    </r>
    <r>
      <rPr>
        <sz val="9"/>
        <rFont val="Meiryo UI"/>
        <family val="3"/>
        <charset val="128"/>
      </rPr>
      <t>LED マルチフラッシャー</t>
    </r>
    <phoneticPr fontId="22"/>
  </si>
  <si>
    <t>4589750323905</t>
  </si>
  <si>
    <t>4589750321376</t>
  </si>
  <si>
    <r>
      <t xml:space="preserve">NightScape LED　Collar
</t>
    </r>
    <r>
      <rPr>
        <sz val="9"/>
        <rFont val="Meiryo UI"/>
        <family val="3"/>
        <charset val="128"/>
      </rPr>
      <t>ナイトスケープLED首輪</t>
    </r>
    <rPh sb="32" eb="34">
      <t>クビワ</t>
    </rPh>
    <phoneticPr fontId="22"/>
  </si>
  <si>
    <t>S-M</t>
    <phoneticPr fontId="22"/>
  </si>
  <si>
    <t>4589750321383</t>
  </si>
  <si>
    <t>M-L</t>
    <phoneticPr fontId="22"/>
  </si>
  <si>
    <t>4589750321390</t>
  </si>
  <si>
    <r>
      <t xml:space="preserve">NightScape LED　Leash
</t>
    </r>
    <r>
      <rPr>
        <sz val="9"/>
        <rFont val="Meiryo UI"/>
        <family val="3"/>
        <charset val="128"/>
      </rPr>
      <t>ナイトスケープLEDリード</t>
    </r>
    <phoneticPr fontId="22"/>
  </si>
  <si>
    <t>4589750322762</t>
    <phoneticPr fontId="22"/>
  </si>
  <si>
    <r>
      <rPr>
        <sz val="11"/>
        <color theme="1"/>
        <rFont val="Meiryo ui"/>
        <family val="3"/>
        <charset val="128"/>
      </rPr>
      <t>Manner Belt</t>
    </r>
    <r>
      <rPr>
        <sz val="12"/>
        <color theme="1"/>
        <rFont val="Meiryo ui"/>
        <family val="3"/>
        <charset val="128"/>
      </rPr>
      <t xml:space="preserve">
</t>
    </r>
    <r>
      <rPr>
        <sz val="11"/>
        <color theme="1"/>
        <rFont val="Meiryo ui"/>
        <family val="3"/>
        <charset val="128"/>
      </rPr>
      <t>マナーベルト</t>
    </r>
    <phoneticPr fontId="22"/>
  </si>
  <si>
    <t>4589750322779</t>
    <phoneticPr fontId="22"/>
  </si>
  <si>
    <t>4589750322786</t>
    <phoneticPr fontId="22"/>
  </si>
  <si>
    <t>4589750322793</t>
    <phoneticPr fontId="22"/>
  </si>
  <si>
    <t>4589750322809</t>
    <phoneticPr fontId="22"/>
  </si>
  <si>
    <t>4589750322816</t>
    <phoneticPr fontId="22"/>
  </si>
  <si>
    <t>DENIM</t>
    <phoneticPr fontId="22"/>
  </si>
  <si>
    <t>4589750322823</t>
    <phoneticPr fontId="22"/>
  </si>
  <si>
    <t>4589750322830</t>
    <phoneticPr fontId="22"/>
  </si>
  <si>
    <t>4589750322847</t>
    <phoneticPr fontId="22"/>
  </si>
  <si>
    <t>4589750322854</t>
    <phoneticPr fontId="22"/>
  </si>
  <si>
    <r>
      <rPr>
        <sz val="11"/>
        <color theme="1"/>
        <rFont val="Meiryo ui"/>
        <family val="3"/>
        <charset val="128"/>
      </rPr>
      <t>Manner Pants</t>
    </r>
    <r>
      <rPr>
        <sz val="12"/>
        <color theme="1"/>
        <rFont val="Meiryo ui"/>
        <family val="3"/>
        <charset val="128"/>
      </rPr>
      <t xml:space="preserve">
</t>
    </r>
    <r>
      <rPr>
        <sz val="11"/>
        <color theme="1"/>
        <rFont val="Meiryo ui"/>
        <family val="3"/>
        <charset val="128"/>
      </rPr>
      <t>マナーパンツ</t>
    </r>
    <phoneticPr fontId="22"/>
  </si>
  <si>
    <t>4589750333928</t>
  </si>
  <si>
    <r>
      <t xml:space="preserve">Osanpo Joint Bag
</t>
    </r>
    <r>
      <rPr>
        <sz val="10"/>
        <color theme="1"/>
        <rFont val="Meiryo ui"/>
        <family val="3"/>
        <charset val="128"/>
      </rPr>
      <t>おさんぽジョイントバッグ</t>
    </r>
    <phoneticPr fontId="22"/>
  </si>
  <si>
    <t>4589750333935</t>
  </si>
  <si>
    <t>4589750334390</t>
  </si>
  <si>
    <t>Joint Bottle Holder
ジョイントボトルホルダー</t>
    <phoneticPr fontId="22"/>
  </si>
  <si>
    <t>4589750334406</t>
  </si>
  <si>
    <t>4589750334413</t>
  </si>
  <si>
    <t>4589750334376</t>
  </si>
  <si>
    <r>
      <t xml:space="preserve">Reversible 3way Tote
</t>
    </r>
    <r>
      <rPr>
        <sz val="10"/>
        <color theme="1"/>
        <rFont val="Meiryo ui"/>
        <family val="3"/>
        <charset val="128"/>
      </rPr>
      <t>リバーシブルスリーウェイトート</t>
    </r>
    <phoneticPr fontId="22"/>
  </si>
  <si>
    <t>4589750334383</t>
  </si>
  <si>
    <t>4589750334864</t>
  </si>
  <si>
    <t>バリア袋サコッシュ</t>
    <rPh sb="3" eb="4">
      <t>ブクロ</t>
    </rPh>
    <phoneticPr fontId="22"/>
  </si>
  <si>
    <t>25</t>
    <phoneticPr fontId="22"/>
  </si>
  <si>
    <t>4589750330620</t>
  </si>
  <si>
    <t>42</t>
    <phoneticPr fontId="22"/>
  </si>
  <si>
    <t>4589750330637</t>
  </si>
  <si>
    <t>BLUE GRAY</t>
  </si>
  <si>
    <t>4589750328658</t>
  </si>
  <si>
    <t>うんちの臭いバリア袋 S パックタイプ</t>
    <rPh sb="4" eb="5">
      <t>ニオ</t>
    </rPh>
    <rPh sb="9" eb="10">
      <t>フクロ</t>
    </rPh>
    <phoneticPr fontId="22"/>
  </si>
  <si>
    <t>21枚入りパック</t>
    <rPh sb="2" eb="3">
      <t>マイ</t>
    </rPh>
    <rPh sb="3" eb="4">
      <t>イ</t>
    </rPh>
    <phoneticPr fontId="22"/>
  </si>
  <si>
    <t>4589750328665</t>
  </si>
  <si>
    <t>うんちの臭いバリア袋 箱タイプ</t>
    <rPh sb="11" eb="12">
      <t>ハコ</t>
    </rPh>
    <phoneticPr fontId="22"/>
  </si>
  <si>
    <t>210枚入り</t>
    <rPh sb="3" eb="4">
      <t>マイ</t>
    </rPh>
    <rPh sb="4" eb="5">
      <t>イ</t>
    </rPh>
    <phoneticPr fontId="22"/>
  </si>
  <si>
    <t>4589750328672</t>
  </si>
  <si>
    <t>4589750334857</t>
  </si>
  <si>
    <r>
      <rPr>
        <sz val="11"/>
        <color theme="1"/>
        <rFont val="Meiryo ui"/>
        <family val="3"/>
        <charset val="128"/>
      </rPr>
      <t>Manner Pouch</t>
    </r>
    <r>
      <rPr>
        <sz val="12"/>
        <color theme="1"/>
        <rFont val="Meiryo ui"/>
        <family val="3"/>
        <charset val="128"/>
      </rPr>
      <t xml:space="preserve">
</t>
    </r>
    <r>
      <rPr>
        <sz val="10"/>
        <color theme="1"/>
        <rFont val="Meiryo ui"/>
        <family val="3"/>
        <charset val="128"/>
      </rPr>
      <t>マナーポーチ</t>
    </r>
    <phoneticPr fontId="22"/>
  </si>
  <si>
    <t>4589750330453</t>
  </si>
  <si>
    <t xml:space="preserve"> BLUE GRAY</t>
    <phoneticPr fontId="22"/>
  </si>
  <si>
    <t>4589750317867</t>
  </si>
  <si>
    <t>J6</t>
    <phoneticPr fontId="22"/>
  </si>
  <si>
    <t>4589750331177</t>
  </si>
  <si>
    <r>
      <t xml:space="preserve">Osanpo Mini Tote
</t>
    </r>
    <r>
      <rPr>
        <sz val="9"/>
        <rFont val="Meiryo UI"/>
        <family val="3"/>
        <charset val="128"/>
      </rPr>
      <t>お散歩ミニトート</t>
    </r>
    <rPh sb="18" eb="20">
      <t>サンポ</t>
    </rPh>
    <phoneticPr fontId="22"/>
  </si>
  <si>
    <t>J7</t>
    <phoneticPr fontId="22"/>
  </si>
  <si>
    <t>4589750331184</t>
  </si>
  <si>
    <t>4589750325602</t>
    <phoneticPr fontId="22"/>
  </si>
  <si>
    <t>4589750325626</t>
    <phoneticPr fontId="22"/>
  </si>
  <si>
    <t>4582325283949</t>
  </si>
  <si>
    <r>
      <t xml:space="preserve">Marble Combination Bowls
</t>
    </r>
    <r>
      <rPr>
        <sz val="10"/>
        <color theme="1"/>
        <rFont val="Meiryo ui"/>
        <family val="3"/>
        <charset val="128"/>
      </rPr>
      <t>マーブルコンビネーションボウルズ</t>
    </r>
    <phoneticPr fontId="22"/>
  </si>
  <si>
    <t>4589750323813</t>
    <phoneticPr fontId="22"/>
  </si>
  <si>
    <r>
      <t xml:space="preserve">Popup Toy Box
</t>
    </r>
    <r>
      <rPr>
        <sz val="9"/>
        <rFont val="Meiryo UI"/>
        <family val="3"/>
        <charset val="128"/>
      </rPr>
      <t>ポップアップトイボックス</t>
    </r>
    <phoneticPr fontId="22"/>
  </si>
  <si>
    <t>4589750323820</t>
    <phoneticPr fontId="22"/>
  </si>
  <si>
    <r>
      <t xml:space="preserve">MB Drive Sheet
</t>
    </r>
    <r>
      <rPr>
        <sz val="9"/>
        <color theme="1"/>
        <rFont val="Meiryo ui"/>
        <family val="3"/>
        <charset val="128"/>
      </rPr>
      <t>MBドライブシート</t>
    </r>
    <phoneticPr fontId="22"/>
  </si>
  <si>
    <t>4589750317812</t>
  </si>
  <si>
    <r>
      <t xml:space="preserve">Osanpo Bag
</t>
    </r>
    <r>
      <rPr>
        <sz val="9"/>
        <color theme="1"/>
        <rFont val="Meiryo ui"/>
        <family val="3"/>
        <charset val="128"/>
      </rPr>
      <t>オサンポバッグ</t>
    </r>
    <phoneticPr fontId="22"/>
  </si>
  <si>
    <t>4589750317829</t>
  </si>
  <si>
    <t>4589750321215</t>
    <phoneticPr fontId="22"/>
  </si>
  <si>
    <r>
      <rPr>
        <sz val="11"/>
        <color theme="1"/>
        <rFont val="Meiryo ui"/>
        <family val="3"/>
        <charset val="128"/>
      </rPr>
      <t>Osanpo Fes Vest</t>
    </r>
    <r>
      <rPr>
        <sz val="12"/>
        <color theme="1"/>
        <rFont val="Meiryo ui"/>
        <family val="3"/>
        <charset val="128"/>
      </rPr>
      <t xml:space="preserve">
</t>
    </r>
    <r>
      <rPr>
        <sz val="9"/>
        <color theme="1"/>
        <rFont val="Meiryo ui"/>
        <family val="3"/>
        <charset val="128"/>
      </rPr>
      <t>お散歩フェスベスト</t>
    </r>
    <rPh sb="17" eb="19">
      <t>サンポ</t>
    </rPh>
    <phoneticPr fontId="22"/>
  </si>
  <si>
    <t>4589750321222</t>
    <phoneticPr fontId="22"/>
  </si>
  <si>
    <t>4589750319328</t>
  </si>
  <si>
    <r>
      <rPr>
        <sz val="11"/>
        <color theme="1"/>
        <rFont val="Meiryo ui"/>
        <family val="3"/>
        <charset val="128"/>
      </rPr>
      <t>Trimmer Apron</t>
    </r>
    <r>
      <rPr>
        <sz val="12"/>
        <color theme="1"/>
        <rFont val="Meiryo ui"/>
        <family val="3"/>
        <charset val="128"/>
      </rPr>
      <t xml:space="preserve">
</t>
    </r>
    <r>
      <rPr>
        <sz val="9"/>
        <color theme="1"/>
        <rFont val="Meiryo ui"/>
        <family val="3"/>
        <charset val="128"/>
      </rPr>
      <t>トリマーエプロン</t>
    </r>
    <phoneticPr fontId="22"/>
  </si>
  <si>
    <t>4589750319335</t>
  </si>
  <si>
    <t>4589750319342</t>
  </si>
  <si>
    <t>4589750319359</t>
  </si>
  <si>
    <t>89</t>
    <phoneticPr fontId="22"/>
  </si>
  <si>
    <r>
      <t>GEORUG×MB Living Rug　　　</t>
    </r>
    <r>
      <rPr>
        <sz val="10"/>
        <color theme="1"/>
        <rFont val="Meiryo ui"/>
        <family val="3"/>
        <charset val="128"/>
      </rPr>
      <t>ジオラグ×MBリビングラグ</t>
    </r>
    <phoneticPr fontId="22"/>
  </si>
  <si>
    <t>MID CITY</t>
    <phoneticPr fontId="22"/>
  </si>
  <si>
    <t>90</t>
    <phoneticPr fontId="22"/>
  </si>
  <si>
    <t>PIPELINE</t>
    <phoneticPr fontId="22"/>
  </si>
  <si>
    <t>WHITE</t>
    <phoneticPr fontId="22"/>
  </si>
  <si>
    <t>4589750334420</t>
  </si>
  <si>
    <t>Panel Burger
パネルバーガー</t>
    <phoneticPr fontId="22"/>
  </si>
  <si>
    <t>G9</t>
    <phoneticPr fontId="22"/>
  </si>
  <si>
    <t>4589750334437</t>
    <phoneticPr fontId="22"/>
  </si>
  <si>
    <t>CORAL RED</t>
    <phoneticPr fontId="22"/>
  </si>
  <si>
    <r>
      <t xml:space="preserve">MB Flying Disc Toy
</t>
    </r>
    <r>
      <rPr>
        <sz val="9"/>
        <color theme="1"/>
        <rFont val="Meiryo ui"/>
        <family val="3"/>
        <charset val="128"/>
      </rPr>
      <t>MBフライングディスクトイ</t>
    </r>
    <phoneticPr fontId="22"/>
  </si>
  <si>
    <t>NATURAL</t>
    <phoneticPr fontId="22"/>
  </si>
  <si>
    <t>J8</t>
    <phoneticPr fontId="22"/>
  </si>
  <si>
    <t>4589750334444</t>
  </si>
  <si>
    <t>Super Crazy Awesome Rope Toy
スーパークレイジーオーサムロープトイ</t>
    <phoneticPr fontId="22"/>
  </si>
  <si>
    <t>J9</t>
    <phoneticPr fontId="22"/>
  </si>
  <si>
    <t>4589750334451</t>
  </si>
  <si>
    <t>J4</t>
    <phoneticPr fontId="22"/>
  </si>
  <si>
    <t>4589750330460</t>
  </si>
  <si>
    <t>Cocktail Bartender</t>
    <phoneticPr fontId="22"/>
  </si>
  <si>
    <t>J5</t>
    <phoneticPr fontId="22"/>
  </si>
  <si>
    <t>4589750330477</t>
  </si>
  <si>
    <t>Bmx Advenyure</t>
    <phoneticPr fontId="22"/>
  </si>
  <si>
    <t>Chi-bee Crazy Awesome Rope Toy
チービー クレイジーオーサムロープトイ</t>
    <phoneticPr fontId="22"/>
  </si>
  <si>
    <t>B8</t>
    <phoneticPr fontId="22"/>
  </si>
  <si>
    <t>Chi-bee/NO DOG NO LIFE</t>
    <phoneticPr fontId="22"/>
  </si>
  <si>
    <t>B9</t>
    <phoneticPr fontId="22"/>
  </si>
  <si>
    <t>Chi-bee/MUSCLE NELSON</t>
    <phoneticPr fontId="22"/>
  </si>
  <si>
    <t>C5</t>
    <phoneticPr fontId="22"/>
  </si>
  <si>
    <t>4589750329235</t>
  </si>
  <si>
    <r>
      <t xml:space="preserve">Latex Beverage Toy
</t>
    </r>
    <r>
      <rPr>
        <sz val="10"/>
        <color theme="1"/>
        <rFont val="Meiryo ui"/>
        <family val="3"/>
        <charset val="128"/>
      </rPr>
      <t xml:space="preserve">ラッテクス ビバレッジトイ
</t>
    </r>
    <phoneticPr fontId="22"/>
  </si>
  <si>
    <t>CAFF LATTE</t>
    <phoneticPr fontId="22"/>
  </si>
  <si>
    <t>C6</t>
  </si>
  <si>
    <t>4589750329242</t>
  </si>
  <si>
    <t>PINA COLADA</t>
    <phoneticPr fontId="22"/>
  </si>
  <si>
    <t>C7</t>
  </si>
  <si>
    <t>4589750329259</t>
  </si>
  <si>
    <t>BLUE LAGOON</t>
    <phoneticPr fontId="22"/>
  </si>
  <si>
    <t>C8</t>
  </si>
  <si>
    <t>4589750329266</t>
  </si>
  <si>
    <t>PINK LEMONADE</t>
    <phoneticPr fontId="22"/>
  </si>
  <si>
    <t>4589750330248</t>
  </si>
  <si>
    <r>
      <t xml:space="preserve">Latex Bar Soap Toy
</t>
    </r>
    <r>
      <rPr>
        <sz val="10"/>
        <color theme="1"/>
        <rFont val="Meiryo ui"/>
        <family val="3"/>
        <charset val="128"/>
      </rPr>
      <t>ラテックス</t>
    </r>
    <r>
      <rPr>
        <sz val="9"/>
        <color theme="1"/>
        <rFont val="Meiryo ui"/>
        <family val="3"/>
        <charset val="128"/>
      </rPr>
      <t xml:space="preserve"> バーソープトイ</t>
    </r>
    <phoneticPr fontId="22"/>
  </si>
  <si>
    <t>4589750330255</t>
  </si>
  <si>
    <t xml:space="preserve">PINK </t>
    <phoneticPr fontId="22"/>
  </si>
  <si>
    <t>4589750330262</t>
  </si>
  <si>
    <t>4589750330279</t>
  </si>
  <si>
    <t>4589750330422</t>
  </si>
  <si>
    <t>Training Silicone Toy/Bone
ﾄﾚｰﾆﾝｸﾞｼﾘｺ-ﾝﾄｲ/ﾎﾞｰﾝ</t>
    <phoneticPr fontId="22"/>
  </si>
  <si>
    <t>MILKY　BLUE</t>
    <phoneticPr fontId="22"/>
  </si>
  <si>
    <t>4589750330439</t>
  </si>
  <si>
    <t>MILKY　PINK</t>
    <phoneticPr fontId="22"/>
  </si>
  <si>
    <t>4589750330446</t>
  </si>
  <si>
    <t>4589750321857</t>
  </si>
  <si>
    <r>
      <t xml:space="preserve">Latex Zigzag Egg Toy
</t>
    </r>
    <r>
      <rPr>
        <sz val="9"/>
        <color theme="1"/>
        <rFont val="Meiryo ui"/>
        <family val="3"/>
        <charset val="128"/>
      </rPr>
      <t>ラテックスジグザグエッグトイ</t>
    </r>
    <phoneticPr fontId="22"/>
  </si>
  <si>
    <t>4589750321864</t>
  </si>
  <si>
    <t>4589750321871</t>
  </si>
  <si>
    <t>SMOKE PINK</t>
    <phoneticPr fontId="22"/>
  </si>
  <si>
    <t>4589750321888</t>
  </si>
  <si>
    <t>4589750321895</t>
  </si>
  <si>
    <t>4589750321901</t>
  </si>
  <si>
    <t>14</t>
    <phoneticPr fontId="22"/>
  </si>
  <si>
    <t>4589750326593</t>
    <phoneticPr fontId="22"/>
  </si>
  <si>
    <r>
      <t xml:space="preserve">Peggy Plumper Ball
</t>
    </r>
    <r>
      <rPr>
        <sz val="9"/>
        <color theme="1"/>
        <rFont val="Meiryo ui"/>
        <family val="3"/>
        <charset val="128"/>
      </rPr>
      <t>ペギープランパーボール</t>
    </r>
    <phoneticPr fontId="22"/>
  </si>
  <si>
    <t>LIGHT GRAY</t>
    <phoneticPr fontId="22"/>
  </si>
  <si>
    <t>4589750326609</t>
    <phoneticPr fontId="22"/>
  </si>
  <si>
    <t>27</t>
    <phoneticPr fontId="22"/>
  </si>
  <si>
    <t>4589750326616</t>
    <phoneticPr fontId="22"/>
  </si>
  <si>
    <t>LIGHT BLUE</t>
    <phoneticPr fontId="22"/>
  </si>
  <si>
    <t>32</t>
    <phoneticPr fontId="22"/>
  </si>
  <si>
    <t>4589750326623</t>
    <phoneticPr fontId="22"/>
  </si>
  <si>
    <t>BURGUNDY</t>
    <phoneticPr fontId="22"/>
  </si>
  <si>
    <t>4589750326630</t>
    <phoneticPr fontId="22"/>
  </si>
  <si>
    <t>77</t>
    <phoneticPr fontId="22"/>
  </si>
  <si>
    <t>4589750326647</t>
    <phoneticPr fontId="22"/>
  </si>
  <si>
    <t>GINGER</t>
    <phoneticPr fontId="22"/>
  </si>
  <si>
    <t>D7</t>
    <phoneticPr fontId="22"/>
  </si>
  <si>
    <t>Flapping Toy
フラッピングトイ</t>
    <phoneticPr fontId="22"/>
  </si>
  <si>
    <t>BUSY BEE</t>
    <phoneticPr fontId="22"/>
  </si>
  <si>
    <t>D8</t>
    <phoneticPr fontId="22"/>
  </si>
  <si>
    <t>SEMI FINAL</t>
    <phoneticPr fontId="22"/>
  </si>
  <si>
    <t>B7</t>
    <phoneticPr fontId="22"/>
  </si>
  <si>
    <t>00</t>
  </si>
  <si>
    <t>4589750317577</t>
  </si>
  <si>
    <t>UNCLE SAM</t>
  </si>
  <si>
    <t>C</t>
    <phoneticPr fontId="22"/>
  </si>
  <si>
    <t>A9</t>
    <phoneticPr fontId="22"/>
  </si>
  <si>
    <t>4589750317584</t>
  </si>
  <si>
    <t>SECURITY GUARD</t>
  </si>
  <si>
    <t>D</t>
    <phoneticPr fontId="22"/>
  </si>
  <si>
    <t>B2</t>
    <phoneticPr fontId="22"/>
  </si>
  <si>
    <t>4589750317607</t>
  </si>
  <si>
    <t>SKI JUMP</t>
  </si>
  <si>
    <t>B4</t>
    <phoneticPr fontId="22"/>
  </si>
  <si>
    <t>4589750317621</t>
  </si>
  <si>
    <t>ROLLER SKATER</t>
  </si>
  <si>
    <t>H</t>
    <phoneticPr fontId="22"/>
  </si>
  <si>
    <t>A4</t>
    <phoneticPr fontId="22"/>
  </si>
  <si>
    <t>4589750317669</t>
  </si>
  <si>
    <t>BAD SANTA</t>
  </si>
  <si>
    <t>A7</t>
    <phoneticPr fontId="22"/>
  </si>
  <si>
    <t>4589750317690</t>
  </si>
  <si>
    <t>YOGA</t>
  </si>
  <si>
    <t>O</t>
    <phoneticPr fontId="22"/>
  </si>
  <si>
    <t>K0</t>
    <phoneticPr fontId="22"/>
  </si>
  <si>
    <t>4589750320959</t>
    <phoneticPr fontId="22"/>
  </si>
  <si>
    <r>
      <t xml:space="preserve">Number Rope Toy
</t>
    </r>
    <r>
      <rPr>
        <sz val="9"/>
        <color theme="1"/>
        <rFont val="Meiryo ui"/>
        <family val="3"/>
        <charset val="128"/>
      </rPr>
      <t>ナンバーロープトイ</t>
    </r>
    <phoneticPr fontId="22"/>
  </si>
  <si>
    <t>K1</t>
    <phoneticPr fontId="22"/>
  </si>
  <si>
    <t>4589750320966</t>
    <phoneticPr fontId="22"/>
  </si>
  <si>
    <t>K2</t>
  </si>
  <si>
    <t>4589750320973</t>
    <phoneticPr fontId="22"/>
  </si>
  <si>
    <t>K3</t>
  </si>
  <si>
    <t>4589750320980</t>
    <phoneticPr fontId="22"/>
  </si>
  <si>
    <t>K4</t>
  </si>
  <si>
    <t>4589750320997</t>
    <phoneticPr fontId="22"/>
  </si>
  <si>
    <t>K5</t>
  </si>
  <si>
    <t>4589750321000</t>
    <phoneticPr fontId="22"/>
  </si>
  <si>
    <t>K6</t>
  </si>
  <si>
    <t>4589750321017</t>
    <phoneticPr fontId="22"/>
  </si>
  <si>
    <t>K7</t>
  </si>
  <si>
    <t>4589750321024</t>
    <phoneticPr fontId="22"/>
  </si>
  <si>
    <t>K8</t>
  </si>
  <si>
    <t>4589750321031</t>
    <phoneticPr fontId="22"/>
  </si>
  <si>
    <t>K9</t>
    <phoneticPr fontId="22"/>
  </si>
  <si>
    <t>4589750321048</t>
    <phoneticPr fontId="22"/>
  </si>
  <si>
    <t>H3</t>
    <phoneticPr fontId="22"/>
  </si>
  <si>
    <t>おかえり～</t>
    <phoneticPr fontId="22"/>
  </si>
  <si>
    <t>H4</t>
    <phoneticPr fontId="22"/>
  </si>
  <si>
    <t>おめでとう！</t>
    <phoneticPr fontId="22"/>
  </si>
  <si>
    <t>H6</t>
    <phoneticPr fontId="22"/>
  </si>
  <si>
    <t>・・・。</t>
    <phoneticPr fontId="22"/>
  </si>
  <si>
    <t>36</t>
    <phoneticPr fontId="22"/>
  </si>
  <si>
    <t xml:space="preserve">LAVENDER </t>
  </si>
  <si>
    <t>OPAL GREEN</t>
  </si>
  <si>
    <t>GINGER</t>
  </si>
  <si>
    <r>
      <t xml:space="preserve">Latex Diamond Toy
</t>
    </r>
    <r>
      <rPr>
        <sz val="9"/>
        <color theme="1"/>
        <rFont val="Meiryo ui"/>
        <family val="3"/>
        <charset val="128"/>
      </rPr>
      <t>ラテックス ダイヤモンドトイ</t>
    </r>
    <phoneticPr fontId="22"/>
  </si>
  <si>
    <r>
      <t xml:space="preserve">Latex Mexican Skull Toy
</t>
    </r>
    <r>
      <rPr>
        <sz val="9"/>
        <color theme="1"/>
        <rFont val="Meiryo ui"/>
        <family val="3"/>
        <charset val="128"/>
      </rPr>
      <t>ラテックス メキシカンスカルトイ</t>
    </r>
    <phoneticPr fontId="22"/>
  </si>
  <si>
    <t>29</t>
    <phoneticPr fontId="22"/>
  </si>
  <si>
    <r>
      <t xml:space="preserve">Latex American Football Toy
</t>
    </r>
    <r>
      <rPr>
        <sz val="9"/>
        <color theme="1"/>
        <rFont val="Meiryo ui"/>
        <family val="3"/>
        <charset val="128"/>
      </rPr>
      <t>ラテックスアメリカンフットボールトイ</t>
    </r>
    <phoneticPr fontId="22"/>
  </si>
  <si>
    <t/>
  </si>
  <si>
    <t>PURPLE</t>
  </si>
  <si>
    <r>
      <rPr>
        <sz val="11"/>
        <color theme="1"/>
        <rFont val="Meiryo ui"/>
        <family val="3"/>
        <charset val="128"/>
      </rPr>
      <t>Latex Bone Toy</t>
    </r>
    <r>
      <rPr>
        <sz val="12"/>
        <color theme="1"/>
        <rFont val="Meiryo ui"/>
        <family val="3"/>
        <charset val="128"/>
      </rPr>
      <t xml:space="preserve">
</t>
    </r>
    <r>
      <rPr>
        <sz val="9"/>
        <color theme="1"/>
        <rFont val="Meiryo ui"/>
        <family val="3"/>
        <charset val="128"/>
      </rPr>
      <t>ラテックスボーントイ</t>
    </r>
    <phoneticPr fontId="22"/>
  </si>
  <si>
    <t>RED</t>
  </si>
  <si>
    <r>
      <rPr>
        <sz val="11"/>
        <color theme="1"/>
        <rFont val="Meiryo ui"/>
        <family val="3"/>
        <charset val="128"/>
      </rPr>
      <t>Latex Lemon Ball TOY</t>
    </r>
    <r>
      <rPr>
        <sz val="12"/>
        <color theme="1"/>
        <rFont val="Meiryo ui"/>
        <family val="3"/>
        <charset val="128"/>
      </rPr>
      <t xml:space="preserve">
</t>
    </r>
    <r>
      <rPr>
        <sz val="9"/>
        <color theme="1"/>
        <rFont val="Meiryo ui"/>
        <family val="3"/>
        <charset val="128"/>
      </rPr>
      <t>ラテックスレモンボールトイ</t>
    </r>
    <phoneticPr fontId="22"/>
  </si>
  <si>
    <r>
      <t xml:space="preserve">Wire Torso   </t>
    </r>
    <r>
      <rPr>
        <sz val="10"/>
        <color theme="1"/>
        <rFont val="Meiryo ui"/>
        <family val="3"/>
        <charset val="128"/>
      </rPr>
      <t>ワイヤートルソー</t>
    </r>
    <phoneticPr fontId="22"/>
  </si>
  <si>
    <t>汎用ボックス什器（取説付）</t>
    <rPh sb="0" eb="2">
      <t>ハンヨウ</t>
    </rPh>
    <rPh sb="6" eb="8">
      <t>ジュウキ</t>
    </rPh>
    <rPh sb="9" eb="12">
      <t>トリセツツ</t>
    </rPh>
    <phoneticPr fontId="22"/>
  </si>
  <si>
    <t>棚用L字マット（3枚セット)</t>
    <rPh sb="0" eb="2">
      <t>タナヨウ</t>
    </rPh>
    <rPh sb="3" eb="4">
      <t>ジ</t>
    </rPh>
    <rPh sb="9" eb="10">
      <t>マイ</t>
    </rPh>
    <phoneticPr fontId="22"/>
  </si>
  <si>
    <t>販促用5角形サイン（取説付)</t>
    <rPh sb="0" eb="3">
      <t>ハンソクヨウ</t>
    </rPh>
    <rPh sb="4" eb="5">
      <t>カク</t>
    </rPh>
    <rPh sb="5" eb="6">
      <t>ケイ</t>
    </rPh>
    <rPh sb="10" eb="12">
      <t>トリセツ</t>
    </rPh>
    <rPh sb="12" eb="13">
      <t>ツキ</t>
    </rPh>
    <phoneticPr fontId="22"/>
  </si>
  <si>
    <t>ディスプレイボックス什器（取説付)</t>
    <rPh sb="10" eb="12">
      <t>ジュウキ</t>
    </rPh>
    <rPh sb="13" eb="15">
      <t>トリセツ</t>
    </rPh>
    <rPh sb="15" eb="16">
      <t>ツキ</t>
    </rPh>
    <phoneticPr fontId="22"/>
  </si>
  <si>
    <t>番号</t>
    <rPh sb="0" eb="2">
      <t>バンゴウ</t>
    </rPh>
    <phoneticPr fontId="37"/>
  </si>
  <si>
    <t>伝票日付</t>
  </si>
  <si>
    <t>得意先ｺｰﾄﾞ</t>
  </si>
  <si>
    <t>取引区分</t>
  </si>
  <si>
    <t>倉庫ｺｰﾄﾞ</t>
  </si>
  <si>
    <t>商品ｺｰﾄﾞ</t>
  </si>
  <si>
    <t>色ｺｰﾄﾞ</t>
  </si>
  <si>
    <t>サイズｺｰﾄﾞ</t>
  </si>
  <si>
    <t>バーコード</t>
  </si>
  <si>
    <t>数量</t>
  </si>
  <si>
    <t>伝票NO</t>
  </si>
  <si>
    <t>納品先コード</t>
  </si>
  <si>
    <t>担当者コード</t>
  </si>
  <si>
    <t>部門コード</t>
  </si>
  <si>
    <t>営業所コード</t>
  </si>
  <si>
    <t>請求区分</t>
  </si>
  <si>
    <t>売掛区分</t>
  </si>
  <si>
    <t>単価</t>
  </si>
  <si>
    <t>Sum_eachsheet</t>
    <phoneticPr fontId="37"/>
  </si>
  <si>
    <t>Sum_xlookup</t>
    <phoneticPr fontId="37"/>
  </si>
  <si>
    <t>sum_CSVoutput</t>
    <phoneticPr fontId="37"/>
  </si>
  <si>
    <t>Check</t>
    <phoneticPr fontId="37"/>
  </si>
  <si>
    <t>*BROWN</t>
    <phoneticPr fontId="22"/>
  </si>
  <si>
    <r>
      <t xml:space="preserve">MANDARINE BROTHERS  </t>
    </r>
    <r>
      <rPr>
        <b/>
        <sz val="24"/>
        <color theme="1"/>
        <rFont val="Meiryo ui"/>
        <family val="3"/>
        <charset val="128"/>
      </rPr>
      <t>2025 SS</t>
    </r>
    <r>
      <rPr>
        <sz val="24"/>
        <color theme="1"/>
        <rFont val="Meiryo ui"/>
        <family val="3"/>
        <charset val="128"/>
      </rPr>
      <t>　在庫一覧 / 発注書</t>
    </r>
    <rPh sb="35" eb="38">
      <t>ハッチュウショ</t>
    </rPh>
    <phoneticPr fontId="22"/>
  </si>
  <si>
    <t>01</t>
    <phoneticPr fontId="22"/>
  </si>
  <si>
    <t>02</t>
    <phoneticPr fontId="22"/>
  </si>
  <si>
    <t>09</t>
    <phoneticPr fontId="22"/>
  </si>
  <si>
    <t>03</t>
    <phoneticPr fontId="22"/>
  </si>
  <si>
    <t>04</t>
    <phoneticPr fontId="22"/>
  </si>
  <si>
    <t>06</t>
    <phoneticPr fontId="22"/>
  </si>
  <si>
    <t>08</t>
    <phoneticPr fontId="22"/>
  </si>
  <si>
    <t>10</t>
    <phoneticPr fontId="22"/>
  </si>
  <si>
    <t>11</t>
    <phoneticPr fontId="22"/>
  </si>
  <si>
    <t>12</t>
    <phoneticPr fontId="22"/>
  </si>
  <si>
    <t>13</t>
    <phoneticPr fontId="22"/>
  </si>
  <si>
    <r>
      <t xml:space="preserve">Skin Tight Cool T-Shirt
</t>
    </r>
    <r>
      <rPr>
        <sz val="10"/>
        <color theme="1"/>
        <rFont val="Meiryo ui"/>
        <family val="3"/>
        <charset val="128"/>
      </rPr>
      <t>スキンタイトクールTシャツ</t>
    </r>
    <phoneticPr fontId="22"/>
  </si>
  <si>
    <t>PEACH</t>
  </si>
  <si>
    <t>LAVENDER</t>
    <phoneticPr fontId="22"/>
  </si>
  <si>
    <t>OFF WHITE</t>
    <phoneticPr fontId="22"/>
  </si>
  <si>
    <t>45</t>
  </si>
  <si>
    <t>45</t>
    <phoneticPr fontId="22"/>
  </si>
  <si>
    <t>46</t>
  </si>
  <si>
    <t>36</t>
    <phoneticPr fontId="22"/>
  </si>
  <si>
    <t>37</t>
  </si>
  <si>
    <t>38</t>
  </si>
  <si>
    <t>39</t>
  </si>
  <si>
    <t>41</t>
  </si>
  <si>
    <t>42</t>
  </si>
  <si>
    <t>43</t>
  </si>
  <si>
    <t>44</t>
  </si>
  <si>
    <t>52</t>
    <phoneticPr fontId="22"/>
  </si>
  <si>
    <r>
      <rPr>
        <sz val="11"/>
        <color theme="1"/>
        <rFont val="Meiryo ui"/>
        <family val="3"/>
        <charset val="128"/>
      </rPr>
      <t xml:space="preserve">Insect Shield
SkinTight Suit
</t>
    </r>
    <r>
      <rPr>
        <sz val="10"/>
        <color theme="1"/>
        <rFont val="Meiryo ui"/>
        <family val="3"/>
        <charset val="128"/>
      </rPr>
      <t>インセクトシールド
スキンタイトスーツ</t>
    </r>
    <phoneticPr fontId="22"/>
  </si>
  <si>
    <t>GRAY</t>
    <phoneticPr fontId="22"/>
  </si>
  <si>
    <t>PINK</t>
    <phoneticPr fontId="22"/>
  </si>
  <si>
    <t>PEACH</t>
    <phoneticPr fontId="22"/>
  </si>
  <si>
    <t>PISTACHIO</t>
    <phoneticPr fontId="22"/>
  </si>
  <si>
    <t>L1</t>
  </si>
  <si>
    <r>
      <t xml:space="preserve">Skin Tight Suit Multi Print
</t>
    </r>
    <r>
      <rPr>
        <sz val="10"/>
        <color theme="1"/>
        <rFont val="Meiryo ui"/>
        <family val="3"/>
        <charset val="128"/>
      </rPr>
      <t>スキンタイトスーツ マルチプリント</t>
    </r>
  </si>
  <si>
    <t>L2</t>
  </si>
  <si>
    <t>L3</t>
  </si>
  <si>
    <t>4589750327682</t>
    <phoneticPr fontId="22"/>
  </si>
  <si>
    <t>4589750327699</t>
    <phoneticPr fontId="22"/>
  </si>
  <si>
    <t>4589750327705</t>
    <phoneticPr fontId="22"/>
  </si>
  <si>
    <t>4589750327712</t>
    <phoneticPr fontId="22"/>
  </si>
  <si>
    <t>4589750327729</t>
    <phoneticPr fontId="22"/>
  </si>
  <si>
    <t>4589750327736</t>
    <phoneticPr fontId="22"/>
  </si>
  <si>
    <t>4589750327743</t>
    <phoneticPr fontId="22"/>
  </si>
  <si>
    <t>4589750327750</t>
    <phoneticPr fontId="22"/>
  </si>
  <si>
    <t>4589750327767</t>
    <phoneticPr fontId="22"/>
  </si>
  <si>
    <t>4589750327774</t>
    <phoneticPr fontId="22"/>
  </si>
  <si>
    <t>4589750327781</t>
    <phoneticPr fontId="22"/>
  </si>
  <si>
    <t>4589750327798</t>
    <phoneticPr fontId="22"/>
  </si>
  <si>
    <t>4589750327804</t>
    <phoneticPr fontId="22"/>
  </si>
  <si>
    <t>4589750327811</t>
    <phoneticPr fontId="22"/>
  </si>
  <si>
    <t>4589750327828</t>
    <phoneticPr fontId="22"/>
  </si>
  <si>
    <t>4589750327835</t>
    <phoneticPr fontId="22"/>
  </si>
  <si>
    <t>4589750327842</t>
    <phoneticPr fontId="22"/>
  </si>
  <si>
    <t>4589750327859</t>
    <phoneticPr fontId="22"/>
  </si>
  <si>
    <t>4589750327866</t>
    <phoneticPr fontId="22"/>
  </si>
  <si>
    <t>4589750327873</t>
    <phoneticPr fontId="22"/>
  </si>
  <si>
    <t>4589750327880</t>
    <phoneticPr fontId="22"/>
  </si>
  <si>
    <t>4589750327897</t>
    <phoneticPr fontId="22"/>
  </si>
  <si>
    <t>4571688450020</t>
    <phoneticPr fontId="22"/>
  </si>
  <si>
    <t>4571688450037</t>
    <phoneticPr fontId="22"/>
  </si>
  <si>
    <t>4571688450044</t>
    <phoneticPr fontId="22"/>
  </si>
  <si>
    <t>4571688450051</t>
    <phoneticPr fontId="22"/>
  </si>
  <si>
    <t>4571688450068</t>
    <phoneticPr fontId="22"/>
  </si>
  <si>
    <t>4571688450075</t>
    <phoneticPr fontId="22"/>
  </si>
  <si>
    <t>4571688450082</t>
    <phoneticPr fontId="22"/>
  </si>
  <si>
    <t>4571688450099</t>
    <phoneticPr fontId="22"/>
  </si>
  <si>
    <t>4571688450105</t>
    <phoneticPr fontId="22"/>
  </si>
  <si>
    <t>4571688450112</t>
    <phoneticPr fontId="22"/>
  </si>
  <si>
    <t>4571688450129</t>
    <phoneticPr fontId="22"/>
  </si>
  <si>
    <t>4571688450136</t>
    <phoneticPr fontId="22"/>
  </si>
  <si>
    <t>4571688450143</t>
    <phoneticPr fontId="22"/>
  </si>
  <si>
    <t>4571688450150</t>
    <phoneticPr fontId="22"/>
  </si>
  <si>
    <t>4571688450167</t>
    <phoneticPr fontId="22"/>
  </si>
  <si>
    <t>4571688450174</t>
    <phoneticPr fontId="22"/>
  </si>
  <si>
    <t>4571688450181</t>
    <phoneticPr fontId="22"/>
  </si>
  <si>
    <t>4571688450198</t>
    <phoneticPr fontId="22"/>
  </si>
  <si>
    <t>4571688450204</t>
    <phoneticPr fontId="22"/>
  </si>
  <si>
    <t>4571688450211</t>
    <phoneticPr fontId="22"/>
  </si>
  <si>
    <t>4571688450228</t>
    <phoneticPr fontId="22"/>
  </si>
  <si>
    <t>4571688450235</t>
    <phoneticPr fontId="22"/>
  </si>
  <si>
    <t>4571688450242</t>
    <phoneticPr fontId="22"/>
  </si>
  <si>
    <t>4571688450259</t>
    <phoneticPr fontId="22"/>
  </si>
  <si>
    <t>4571688450266</t>
    <phoneticPr fontId="22"/>
  </si>
  <si>
    <t>4571688450273</t>
    <phoneticPr fontId="22"/>
  </si>
  <si>
    <t>4571688450280</t>
    <phoneticPr fontId="22"/>
  </si>
  <si>
    <t>4571688450297</t>
    <phoneticPr fontId="22"/>
  </si>
  <si>
    <t>4571688450303</t>
    <phoneticPr fontId="22"/>
  </si>
  <si>
    <t>4571688450310</t>
    <phoneticPr fontId="22"/>
  </si>
  <si>
    <t>4571688450327</t>
    <phoneticPr fontId="22"/>
  </si>
  <si>
    <t>4571688450334</t>
    <phoneticPr fontId="22"/>
  </si>
  <si>
    <t>4571688450341</t>
    <phoneticPr fontId="22"/>
  </si>
  <si>
    <t>4571688450358</t>
    <phoneticPr fontId="22"/>
  </si>
  <si>
    <t>4571688450365</t>
    <phoneticPr fontId="22"/>
  </si>
  <si>
    <t>4571688450372</t>
    <phoneticPr fontId="22"/>
  </si>
  <si>
    <t>4571688450389</t>
    <phoneticPr fontId="22"/>
  </si>
  <si>
    <t>4571688450396</t>
    <phoneticPr fontId="22"/>
  </si>
  <si>
    <t>4571688450402</t>
    <phoneticPr fontId="22"/>
  </si>
  <si>
    <t>4571688450419</t>
    <phoneticPr fontId="22"/>
  </si>
  <si>
    <t>4571688450426</t>
    <phoneticPr fontId="22"/>
  </si>
  <si>
    <t>4571688450433</t>
    <phoneticPr fontId="22"/>
  </si>
  <si>
    <t>4571688450440</t>
    <phoneticPr fontId="22"/>
  </si>
  <si>
    <t>4571688450457</t>
    <phoneticPr fontId="22"/>
  </si>
  <si>
    <t>4589750320164</t>
  </si>
  <si>
    <t>4589750320171</t>
  </si>
  <si>
    <t>4589750320188</t>
  </si>
  <si>
    <t>4589750320195</t>
  </si>
  <si>
    <t>4589750320201</t>
  </si>
  <si>
    <t>4589750320218</t>
  </si>
  <si>
    <t>4589750320225</t>
  </si>
  <si>
    <t>4589750320232</t>
  </si>
  <si>
    <t>4589750320249</t>
  </si>
  <si>
    <t>4589750320256</t>
  </si>
  <si>
    <t>4589750320263</t>
  </si>
  <si>
    <t>4589750320386</t>
  </si>
  <si>
    <t>4589750320393</t>
  </si>
  <si>
    <t>4589750320409</t>
  </si>
  <si>
    <t>4589750320416</t>
  </si>
  <si>
    <t>4589750320423</t>
  </si>
  <si>
    <t>4589750320430</t>
  </si>
  <si>
    <t>4589750320447</t>
  </si>
  <si>
    <t>4589750320454</t>
  </si>
  <si>
    <t>4589750320461</t>
  </si>
  <si>
    <t>4589750320478</t>
  </si>
  <si>
    <t>4589750320485</t>
  </si>
  <si>
    <t>4589750320492</t>
  </si>
  <si>
    <t>4589750320508</t>
  </si>
  <si>
    <t>4589750320515</t>
  </si>
  <si>
    <t>4589750320522</t>
  </si>
  <si>
    <t>4589750320539</t>
  </si>
  <si>
    <t>4589750320546</t>
  </si>
  <si>
    <t>4589750320553</t>
  </si>
  <si>
    <t>4589750320560</t>
  </si>
  <si>
    <t>4589750320577</t>
  </si>
  <si>
    <t>4589750320584</t>
  </si>
  <si>
    <t>4589750320591</t>
  </si>
  <si>
    <t>4589750328344</t>
  </si>
  <si>
    <t>4589750328351</t>
  </si>
  <si>
    <t>4589750328368</t>
  </si>
  <si>
    <t>4589750328375</t>
  </si>
  <si>
    <t>4589750328382</t>
  </si>
  <si>
    <t>4589750328399</t>
  </si>
  <si>
    <t>4589750328405</t>
  </si>
  <si>
    <t>4589750328412</t>
  </si>
  <si>
    <t>4589750328429</t>
  </si>
  <si>
    <t>4589750328436</t>
  </si>
  <si>
    <t>4589750328443</t>
  </si>
  <si>
    <t>70</t>
    <phoneticPr fontId="22"/>
  </si>
  <si>
    <t>03</t>
    <phoneticPr fontId="22"/>
  </si>
  <si>
    <t>06</t>
    <phoneticPr fontId="22"/>
  </si>
  <si>
    <r>
      <t xml:space="preserve">  Brixton CarryBackpack
 -WIDE-
</t>
    </r>
    <r>
      <rPr>
        <sz val="9"/>
        <color theme="1"/>
        <rFont val="Meiryo ui"/>
        <family val="3"/>
        <charset val="128"/>
      </rPr>
      <t>ブリクストンキャリーバックパック ワイド</t>
    </r>
    <r>
      <rPr>
        <sz val="11"/>
        <color theme="1"/>
        <rFont val="Meiryo ui"/>
        <family val="3"/>
        <charset val="128"/>
      </rPr>
      <t xml:space="preserve">
</t>
    </r>
    <r>
      <rPr>
        <sz val="9"/>
        <color theme="1"/>
        <rFont val="Meiryo ui"/>
        <family val="3"/>
        <charset val="128"/>
      </rPr>
      <t>”リニューアル”</t>
    </r>
    <phoneticPr fontId="22"/>
  </si>
  <si>
    <t>Lot</t>
    <phoneticPr fontId="22"/>
  </si>
  <si>
    <r>
      <t xml:space="preserve">Daily Expandable Backpack
</t>
    </r>
    <r>
      <rPr>
        <sz val="9"/>
        <color theme="1"/>
        <rFont val="Meiryo ui"/>
        <family val="3"/>
        <charset val="128"/>
      </rPr>
      <t xml:space="preserve"> デイリー エクスパンダブルバックパック</t>
    </r>
    <r>
      <rPr>
        <sz val="10.5"/>
        <color theme="1"/>
        <rFont val="Meiryo UI"/>
        <family val="3"/>
        <charset val="128"/>
      </rPr>
      <t xml:space="preserve">
</t>
    </r>
    <r>
      <rPr>
        <sz val="9"/>
        <color theme="1"/>
        <rFont val="Meiryo ui"/>
        <family val="3"/>
        <charset val="128"/>
      </rPr>
      <t>”リニューアル”</t>
    </r>
    <phoneticPr fontId="22"/>
  </si>
  <si>
    <t>-</t>
    <phoneticPr fontId="22"/>
  </si>
  <si>
    <r>
      <t xml:space="preserve">Winston Hug Bag Large
</t>
    </r>
    <r>
      <rPr>
        <sz val="9"/>
        <color theme="1"/>
        <rFont val="Meiryo ui"/>
        <family val="3"/>
        <charset val="128"/>
      </rPr>
      <t>ウィンストンハグバッグ ラージ</t>
    </r>
    <phoneticPr fontId="22"/>
  </si>
  <si>
    <r>
      <t xml:space="preserve">Mesh Shoulder Bag
</t>
    </r>
    <r>
      <rPr>
        <sz val="9"/>
        <color theme="1"/>
        <rFont val="Meiryo ui"/>
        <family val="3"/>
        <charset val="128"/>
      </rPr>
      <t>メッシュ ショルダーバック</t>
    </r>
    <phoneticPr fontId="22"/>
  </si>
  <si>
    <t>LIGHT BEIGE</t>
    <phoneticPr fontId="22"/>
  </si>
  <si>
    <r>
      <t xml:space="preserve">MB Sling
</t>
    </r>
    <r>
      <rPr>
        <sz val="10"/>
        <color theme="1"/>
        <rFont val="Meiryo ui"/>
        <family val="3"/>
        <charset val="128"/>
      </rPr>
      <t>MBスリング</t>
    </r>
    <phoneticPr fontId="22"/>
  </si>
  <si>
    <r>
      <t xml:space="preserve">Mesh Dog Sling
</t>
    </r>
    <r>
      <rPr>
        <sz val="10"/>
        <color theme="1"/>
        <rFont val="Meiryo ui"/>
        <family val="3"/>
        <charset val="128"/>
      </rPr>
      <t>メッシュ ドッグスリング　</t>
    </r>
    <phoneticPr fontId="22"/>
  </si>
  <si>
    <t>Insect Shield Mesh Cover
インセクトシールドメッシュカバー</t>
    <phoneticPr fontId="22"/>
  </si>
  <si>
    <t>4571688451232</t>
    <phoneticPr fontId="22"/>
  </si>
  <si>
    <t>4571688451249</t>
    <phoneticPr fontId="22"/>
  </si>
  <si>
    <t>4571688451256</t>
    <phoneticPr fontId="22"/>
  </si>
  <si>
    <t>4571688451263</t>
    <phoneticPr fontId="22"/>
  </si>
  <si>
    <t>4571688450464</t>
    <phoneticPr fontId="22"/>
  </si>
  <si>
    <t>4571688450471</t>
    <phoneticPr fontId="22"/>
  </si>
  <si>
    <t>4571688452635</t>
    <phoneticPr fontId="22"/>
  </si>
  <si>
    <t>4571688452727</t>
    <phoneticPr fontId="22"/>
  </si>
  <si>
    <t>4571688452734</t>
    <phoneticPr fontId="22"/>
  </si>
  <si>
    <t>4571688452826</t>
    <phoneticPr fontId="22"/>
  </si>
  <si>
    <t>4589750328580</t>
    <phoneticPr fontId="22"/>
  </si>
  <si>
    <t>4589750328597</t>
    <phoneticPr fontId="22"/>
  </si>
  <si>
    <t>4589750328603</t>
    <phoneticPr fontId="22"/>
  </si>
  <si>
    <t>4589750328610</t>
    <phoneticPr fontId="22"/>
  </si>
  <si>
    <t>BLUE GRAY</t>
    <phoneticPr fontId="22"/>
  </si>
  <si>
    <t>25</t>
    <phoneticPr fontId="22"/>
  </si>
  <si>
    <t>02</t>
    <phoneticPr fontId="22"/>
  </si>
  <si>
    <t>Head Rest Bed
ヘッドレストベッド</t>
    <phoneticPr fontId="22"/>
  </si>
  <si>
    <t>GRAY</t>
    <phoneticPr fontId="22"/>
  </si>
  <si>
    <t>14</t>
    <phoneticPr fontId="22"/>
  </si>
  <si>
    <t>20</t>
    <phoneticPr fontId="22"/>
  </si>
  <si>
    <t>00</t>
    <phoneticPr fontId="22"/>
  </si>
  <si>
    <t>Icy Cozy Room Mat
アイシーコージールームマット</t>
    <phoneticPr fontId="22"/>
  </si>
  <si>
    <t>Icy Cozy Mini Mat
アイシーコージーミニマット</t>
    <phoneticPr fontId="22"/>
  </si>
  <si>
    <t>G2</t>
    <phoneticPr fontId="22"/>
  </si>
  <si>
    <t>L4</t>
    <phoneticPr fontId="22"/>
  </si>
  <si>
    <t>L5</t>
    <phoneticPr fontId="22"/>
  </si>
  <si>
    <t>LEMON</t>
    <phoneticPr fontId="22"/>
  </si>
  <si>
    <t>FISH</t>
    <phoneticPr fontId="22"/>
  </si>
  <si>
    <t>NATIVE</t>
    <phoneticPr fontId="22"/>
  </si>
  <si>
    <t>Cool Café Mat
クールカフェマット</t>
    <phoneticPr fontId="22"/>
  </si>
  <si>
    <t>4571688452642</t>
    <phoneticPr fontId="22"/>
  </si>
  <si>
    <t>4571688452659</t>
    <phoneticPr fontId="22"/>
  </si>
  <si>
    <t>4571688452666</t>
    <phoneticPr fontId="22"/>
  </si>
  <si>
    <t>4571688452673</t>
    <phoneticPr fontId="22"/>
  </si>
  <si>
    <t>4571688452680</t>
    <phoneticPr fontId="22"/>
  </si>
  <si>
    <t>4571688452697</t>
    <phoneticPr fontId="22"/>
  </si>
  <si>
    <t>4571688452550</t>
    <phoneticPr fontId="22"/>
  </si>
  <si>
    <t>4571688452567</t>
    <phoneticPr fontId="22"/>
  </si>
  <si>
    <t>4571688452574</t>
    <phoneticPr fontId="22"/>
  </si>
  <si>
    <t>4571688452581</t>
    <phoneticPr fontId="22"/>
  </si>
  <si>
    <t>4571688452598</t>
    <phoneticPr fontId="22"/>
  </si>
  <si>
    <t>4571688452604</t>
    <phoneticPr fontId="22"/>
  </si>
  <si>
    <t>4571688452703</t>
    <phoneticPr fontId="22"/>
  </si>
  <si>
    <t>4571688452710</t>
    <phoneticPr fontId="22"/>
  </si>
  <si>
    <t>4571688452512</t>
    <phoneticPr fontId="22"/>
  </si>
  <si>
    <t>4571688452529</t>
    <phoneticPr fontId="22"/>
  </si>
  <si>
    <t>4571688452536</t>
    <phoneticPr fontId="22"/>
  </si>
  <si>
    <t>4571688452543</t>
    <phoneticPr fontId="22"/>
  </si>
  <si>
    <t>4571688452482</t>
    <phoneticPr fontId="22"/>
  </si>
  <si>
    <t>4571688452499</t>
    <phoneticPr fontId="22"/>
  </si>
  <si>
    <t>4571688452505</t>
    <phoneticPr fontId="22"/>
  </si>
  <si>
    <t>08</t>
    <phoneticPr fontId="22"/>
  </si>
  <si>
    <t>28</t>
    <phoneticPr fontId="22"/>
  </si>
  <si>
    <t>31</t>
    <phoneticPr fontId="22"/>
  </si>
  <si>
    <t>01</t>
    <phoneticPr fontId="22"/>
  </si>
  <si>
    <t>02</t>
    <phoneticPr fontId="22"/>
  </si>
  <si>
    <t>03</t>
    <phoneticPr fontId="22"/>
  </si>
  <si>
    <t>04</t>
    <phoneticPr fontId="22"/>
  </si>
  <si>
    <t>06</t>
    <phoneticPr fontId="22"/>
  </si>
  <si>
    <t>09</t>
    <phoneticPr fontId="22"/>
  </si>
  <si>
    <t>10</t>
    <phoneticPr fontId="22"/>
  </si>
  <si>
    <t>11</t>
    <phoneticPr fontId="22"/>
  </si>
  <si>
    <t>12</t>
    <phoneticPr fontId="22"/>
  </si>
  <si>
    <t>13</t>
    <phoneticPr fontId="22"/>
  </si>
  <si>
    <r>
      <t xml:space="preserve">Puffy Logo Cool Tee
</t>
    </r>
    <r>
      <rPr>
        <sz val="10"/>
        <color theme="1"/>
        <rFont val="Meiryo ui"/>
        <family val="3"/>
        <charset val="128"/>
      </rPr>
      <t>パフィーロゴクールＴシャツ</t>
    </r>
    <phoneticPr fontId="22"/>
  </si>
  <si>
    <t>LIGHT GRAY</t>
    <phoneticPr fontId="22"/>
  </si>
  <si>
    <t>MIST</t>
    <phoneticPr fontId="22"/>
  </si>
  <si>
    <t>CORAL</t>
    <phoneticPr fontId="22"/>
  </si>
  <si>
    <t>M</t>
    <phoneticPr fontId="22"/>
  </si>
  <si>
    <t>XL</t>
    <phoneticPr fontId="22"/>
  </si>
  <si>
    <t>G2</t>
    <phoneticPr fontId="22"/>
  </si>
  <si>
    <t>L4</t>
    <phoneticPr fontId="22"/>
  </si>
  <si>
    <t>L5</t>
    <phoneticPr fontId="22"/>
  </si>
  <si>
    <r>
      <t xml:space="preserve">CCL Cooling Tank
</t>
    </r>
    <r>
      <rPr>
        <sz val="10"/>
        <color theme="1"/>
        <rFont val="Meiryo ui"/>
        <family val="3"/>
        <charset val="128"/>
      </rPr>
      <t>CCLクーリングタンク</t>
    </r>
    <phoneticPr fontId="22"/>
  </si>
  <si>
    <t>36</t>
    <phoneticPr fontId="22"/>
  </si>
  <si>
    <r>
      <t xml:space="preserve">Cool Player Tank
</t>
    </r>
    <r>
      <rPr>
        <sz val="10"/>
        <color theme="1"/>
        <rFont val="Meiryo ui"/>
        <family val="3"/>
        <charset val="128"/>
      </rPr>
      <t>クールプレイヤータンク</t>
    </r>
    <phoneticPr fontId="22"/>
  </si>
  <si>
    <t>GRAY</t>
    <phoneticPr fontId="22"/>
  </si>
  <si>
    <t>Tender Care T-Shirt
テンダーケアTシャツ</t>
    <phoneticPr fontId="22"/>
  </si>
  <si>
    <r>
      <t xml:space="preserve">Tender Care T-Shirt
</t>
    </r>
    <r>
      <rPr>
        <sz val="10"/>
        <color theme="1"/>
        <rFont val="Meiryo ui"/>
        <family val="3"/>
        <charset val="128"/>
      </rPr>
      <t>テンダーケアTシャツ</t>
    </r>
    <phoneticPr fontId="22"/>
  </si>
  <si>
    <r>
      <t xml:space="preserve">Floating Jacket
</t>
    </r>
    <r>
      <rPr>
        <sz val="10"/>
        <color theme="1"/>
        <rFont val="Meiryo ui"/>
        <family val="3"/>
        <charset val="128"/>
      </rPr>
      <t>フローティングジャケット</t>
    </r>
    <phoneticPr fontId="22"/>
  </si>
  <si>
    <t>69</t>
    <phoneticPr fontId="22"/>
  </si>
  <si>
    <t>70</t>
  </si>
  <si>
    <t>71</t>
  </si>
  <si>
    <t>72</t>
  </si>
  <si>
    <t>73</t>
  </si>
  <si>
    <t>24</t>
    <phoneticPr fontId="22"/>
  </si>
  <si>
    <t>63</t>
    <phoneticPr fontId="22"/>
  </si>
  <si>
    <t>66</t>
  </si>
  <si>
    <t>67</t>
  </si>
  <si>
    <t>BLUE</t>
    <phoneticPr fontId="22"/>
  </si>
  <si>
    <t>MANDARIN ORANGE</t>
    <phoneticPr fontId="22"/>
  </si>
  <si>
    <t>PEACH</t>
    <phoneticPr fontId="22"/>
  </si>
  <si>
    <t>45</t>
    <phoneticPr fontId="22"/>
  </si>
  <si>
    <r>
      <t xml:space="preserve">Cooling Vest
</t>
    </r>
    <r>
      <rPr>
        <sz val="10"/>
        <color theme="1"/>
        <rFont val="Meiryo ui"/>
        <family val="3"/>
        <charset val="128"/>
      </rPr>
      <t>クーリングベスト</t>
    </r>
    <phoneticPr fontId="22"/>
  </si>
  <si>
    <t>57</t>
  </si>
  <si>
    <t>58</t>
  </si>
  <si>
    <t>59</t>
  </si>
  <si>
    <t>Lot</t>
    <phoneticPr fontId="22"/>
  </si>
  <si>
    <t>Basic Rib T-shirt
ベーシックリブTシャツ</t>
  </si>
  <si>
    <t>4589750331795</t>
  </si>
  <si>
    <r>
      <t xml:space="preserve">Water Repellent
Skintight Suit
</t>
    </r>
    <r>
      <rPr>
        <sz val="10"/>
        <color theme="1"/>
        <rFont val="Meiryo ui"/>
        <family val="3"/>
        <charset val="128"/>
      </rPr>
      <t>ウォーターリペレントスキンタイトスーツ</t>
    </r>
  </si>
  <si>
    <t>4589750331801</t>
  </si>
  <si>
    <t>4589750331818</t>
  </si>
  <si>
    <t>4589750331825</t>
  </si>
  <si>
    <t>4589750331832</t>
  </si>
  <si>
    <t>4589750331849</t>
  </si>
  <si>
    <t>4589750331856</t>
  </si>
  <si>
    <t>4589750331863</t>
  </si>
  <si>
    <t>4589750331870</t>
  </si>
  <si>
    <t>4589750331887</t>
  </si>
  <si>
    <t>4589750331894</t>
  </si>
  <si>
    <t>4589750331900</t>
  </si>
  <si>
    <t>4589750331917</t>
  </si>
  <si>
    <t>4589750331924</t>
  </si>
  <si>
    <t>4589750331931</t>
  </si>
  <si>
    <t>4589750331948</t>
  </si>
  <si>
    <t>4589750331955</t>
  </si>
  <si>
    <t>4589750331962</t>
  </si>
  <si>
    <t>4589750331979</t>
  </si>
  <si>
    <t>4589750331986</t>
  </si>
  <si>
    <t>4589750331993</t>
  </si>
  <si>
    <t>4589750332006</t>
  </si>
  <si>
    <t>4589750332013</t>
  </si>
  <si>
    <t>MARIGOLD</t>
  </si>
  <si>
    <t>4589750332020</t>
  </si>
  <si>
    <t>4589750332037</t>
  </si>
  <si>
    <t>4589750332044</t>
  </si>
  <si>
    <t>4589750332051</t>
  </si>
  <si>
    <t>4589750332068</t>
  </si>
  <si>
    <t>4589750332075</t>
  </si>
  <si>
    <t>4589750332082</t>
  </si>
  <si>
    <t>4589750332099</t>
  </si>
  <si>
    <t>4589750332105</t>
  </si>
  <si>
    <t>4589750332112</t>
  </si>
  <si>
    <t>4571688450693</t>
    <phoneticPr fontId="22"/>
  </si>
  <si>
    <t>4571688450709</t>
    <phoneticPr fontId="22"/>
  </si>
  <si>
    <t>4571688450716</t>
    <phoneticPr fontId="22"/>
  </si>
  <si>
    <t>4571688451270</t>
  </si>
  <si>
    <t>4571688451287</t>
  </si>
  <si>
    <t>4571688451294</t>
  </si>
  <si>
    <t>4571688451300</t>
  </si>
  <si>
    <t>4571688451317</t>
  </si>
  <si>
    <t>4571688451324</t>
  </si>
  <si>
    <t>4571688451331</t>
  </si>
  <si>
    <t>4571688451348</t>
  </si>
  <si>
    <t>4571688451355</t>
  </si>
  <si>
    <t>4571688451362</t>
  </si>
  <si>
    <t>4571688451379</t>
  </si>
  <si>
    <t>4571688451386</t>
  </si>
  <si>
    <t>4571688451393</t>
  </si>
  <si>
    <t>4571688451409</t>
  </si>
  <si>
    <t>4571688451416</t>
  </si>
  <si>
    <t>4571688451423</t>
  </si>
  <si>
    <t>4571688451430</t>
  </si>
  <si>
    <t>4571688451447</t>
  </si>
  <si>
    <t>4571688451454</t>
  </si>
  <si>
    <t>4571688451461</t>
  </si>
  <si>
    <t>4571688450914</t>
  </si>
  <si>
    <t>4571688450921</t>
  </si>
  <si>
    <t>4571688450938</t>
  </si>
  <si>
    <t>4571688450945</t>
  </si>
  <si>
    <t>4571688450952</t>
  </si>
  <si>
    <t>4571688450969</t>
  </si>
  <si>
    <t>4571688450976</t>
  </si>
  <si>
    <t>4571688450983</t>
  </si>
  <si>
    <t>4571688450990</t>
  </si>
  <si>
    <t>4571688451003</t>
  </si>
  <si>
    <t>4571688451010</t>
  </si>
  <si>
    <t>4571688451027</t>
  </si>
  <si>
    <t>4571688451034</t>
  </si>
  <si>
    <t>4571688451041</t>
  </si>
  <si>
    <t>4571688451058</t>
  </si>
  <si>
    <t>4571688451065</t>
  </si>
  <si>
    <t>4571688451072</t>
  </si>
  <si>
    <t>4571688451089</t>
  </si>
  <si>
    <t>4571688451478</t>
  </si>
  <si>
    <t>4571688451485</t>
  </si>
  <si>
    <t>4571688451492</t>
  </si>
  <si>
    <t>4571688451508</t>
  </si>
  <si>
    <t>4571688451515</t>
  </si>
  <si>
    <t>4571688451522</t>
  </si>
  <si>
    <t>4571688451539</t>
  </si>
  <si>
    <t>4571688451546</t>
  </si>
  <si>
    <t>4571688451553</t>
  </si>
  <si>
    <t>4571688451560</t>
  </si>
  <si>
    <t>4571688451577</t>
  </si>
  <si>
    <t>4571688451584</t>
  </si>
  <si>
    <t>4571688451591</t>
  </si>
  <si>
    <t>4571688451607</t>
  </si>
  <si>
    <t>4571688451614</t>
  </si>
  <si>
    <t>4571688451621</t>
  </si>
  <si>
    <t>4571688451638</t>
  </si>
  <si>
    <t>4571688451645</t>
  </si>
  <si>
    <t>4571688451652</t>
  </si>
  <si>
    <t>4571688451669</t>
  </si>
  <si>
    <t>4571688451676</t>
  </si>
  <si>
    <t>4571688451683</t>
  </si>
  <si>
    <t>4571688451690</t>
  </si>
  <si>
    <t>4571688451706</t>
  </si>
  <si>
    <t>4571688451713</t>
  </si>
  <si>
    <t>4571688451720</t>
  </si>
  <si>
    <t>4571688451737</t>
  </si>
  <si>
    <t>4571688451744</t>
  </si>
  <si>
    <t>4571688451751</t>
  </si>
  <si>
    <t>4571688451768</t>
  </si>
  <si>
    <t>4571688450488</t>
  </si>
  <si>
    <t>4571688450495</t>
  </si>
  <si>
    <t>4571688450501</t>
  </si>
  <si>
    <t>4571688450518</t>
  </si>
  <si>
    <t>4571688450525</t>
  </si>
  <si>
    <t>4571688450532</t>
  </si>
  <si>
    <t>4571688450549</t>
  </si>
  <si>
    <t>4571688450556</t>
  </si>
  <si>
    <t>4571688450563</t>
  </si>
  <si>
    <t>4571688450570</t>
  </si>
  <si>
    <t>4571688450587</t>
  </si>
  <si>
    <t>4571688450594</t>
  </si>
  <si>
    <t>4571688450600</t>
  </si>
  <si>
    <t>4571688450617</t>
  </si>
  <si>
    <t>4571688451980</t>
  </si>
  <si>
    <t>4571688451997</t>
  </si>
  <si>
    <t>4571688452000</t>
  </si>
  <si>
    <t>4571688452017</t>
  </si>
  <si>
    <t>4571688452024</t>
  </si>
  <si>
    <t>4571688452031</t>
  </si>
  <si>
    <t>4571688452048</t>
  </si>
  <si>
    <t>4571688452055</t>
  </si>
  <si>
    <t>4571688452062</t>
  </si>
  <si>
    <t>4571688452079</t>
  </si>
  <si>
    <t>4571688452086</t>
  </si>
  <si>
    <t>4571688452093</t>
  </si>
  <si>
    <t>4571688452192</t>
  </si>
  <si>
    <t>4571688452208</t>
  </si>
  <si>
    <t>4571688452215</t>
  </si>
  <si>
    <t>4571688452222</t>
  </si>
  <si>
    <t>4571688452239</t>
  </si>
  <si>
    <t>4571688452246</t>
  </si>
  <si>
    <t>4571688452253</t>
  </si>
  <si>
    <t>4571688452260</t>
  </si>
  <si>
    <t>4571688452277</t>
  </si>
  <si>
    <t>4571688452284</t>
  </si>
  <si>
    <t>4571688452291</t>
  </si>
  <si>
    <t>4571688452307</t>
  </si>
  <si>
    <t>4571688452314</t>
  </si>
  <si>
    <t>4571688452321</t>
  </si>
  <si>
    <t>4571688450006</t>
  </si>
  <si>
    <t>4571688450013</t>
  </si>
  <si>
    <t>4589750330149</t>
  </si>
  <si>
    <t>4589750330156</t>
  </si>
  <si>
    <t>4589750330224</t>
  </si>
  <si>
    <t>4589750330231</t>
  </si>
  <si>
    <t>LIGHT DENIM</t>
    <phoneticPr fontId="22"/>
  </si>
  <si>
    <t>G2</t>
    <phoneticPr fontId="22"/>
  </si>
  <si>
    <t>L4</t>
    <phoneticPr fontId="22"/>
  </si>
  <si>
    <t>L5</t>
    <phoneticPr fontId="22"/>
  </si>
  <si>
    <t>02</t>
    <phoneticPr fontId="22"/>
  </si>
  <si>
    <t>03</t>
    <phoneticPr fontId="22"/>
  </si>
  <si>
    <t>06</t>
    <phoneticPr fontId="22"/>
  </si>
  <si>
    <t>08</t>
    <phoneticPr fontId="22"/>
  </si>
  <si>
    <t>LEMON</t>
    <phoneticPr fontId="22"/>
  </si>
  <si>
    <t>FISH</t>
    <phoneticPr fontId="22"/>
  </si>
  <si>
    <t>NATIVE</t>
    <phoneticPr fontId="22"/>
  </si>
  <si>
    <t>YELLOW GREEN</t>
  </si>
  <si>
    <t>YELLOW GREEN</t>
    <phoneticPr fontId="22"/>
  </si>
  <si>
    <t>40</t>
    <phoneticPr fontId="22"/>
  </si>
  <si>
    <t>65</t>
    <phoneticPr fontId="22"/>
  </si>
  <si>
    <r>
      <t xml:space="preserve">CCL Neck Cooler
</t>
    </r>
    <r>
      <rPr>
        <sz val="10"/>
        <color theme="1"/>
        <rFont val="Meiryo ui"/>
        <family val="3"/>
        <charset val="128"/>
      </rPr>
      <t>CCL　ネッククーラー</t>
    </r>
    <phoneticPr fontId="22"/>
  </si>
  <si>
    <r>
      <t xml:space="preserve">UV Protection Snood
</t>
    </r>
    <r>
      <rPr>
        <sz val="10"/>
        <rFont val="Meiryo ui"/>
        <family val="3"/>
        <charset val="128"/>
      </rPr>
      <t>UV プロテクションスヌード</t>
    </r>
    <phoneticPr fontId="22"/>
  </si>
  <si>
    <t>28</t>
    <phoneticPr fontId="22"/>
  </si>
  <si>
    <r>
      <t xml:space="preserve">Cooling Collar
</t>
    </r>
    <r>
      <rPr>
        <sz val="10"/>
        <rFont val="Meiryo ui"/>
        <family val="3"/>
        <charset val="128"/>
      </rPr>
      <t>クーリングカラー</t>
    </r>
    <phoneticPr fontId="22"/>
  </si>
  <si>
    <t>LIGHT BEIGE</t>
    <phoneticPr fontId="22"/>
  </si>
  <si>
    <t>MIST</t>
    <phoneticPr fontId="22"/>
  </si>
  <si>
    <t>05</t>
    <phoneticPr fontId="22"/>
  </si>
  <si>
    <t>20</t>
    <phoneticPr fontId="22"/>
  </si>
  <si>
    <r>
      <t xml:space="preserve">Rain Leg Cover
</t>
    </r>
    <r>
      <rPr>
        <sz val="10"/>
        <rFont val="Meiryo ui"/>
        <family val="3"/>
        <charset val="128"/>
      </rPr>
      <t>レインレッグカバー</t>
    </r>
    <phoneticPr fontId="22"/>
  </si>
  <si>
    <t>BEIGE</t>
    <phoneticPr fontId="22"/>
  </si>
  <si>
    <t>NAVY</t>
    <phoneticPr fontId="22"/>
  </si>
  <si>
    <t>S</t>
    <phoneticPr fontId="22"/>
  </si>
  <si>
    <t>M</t>
    <phoneticPr fontId="22"/>
  </si>
  <si>
    <t>INDIGO</t>
    <phoneticPr fontId="22"/>
  </si>
  <si>
    <t>4571688450655</t>
    <phoneticPr fontId="22"/>
  </si>
  <si>
    <t>4571688450662</t>
    <phoneticPr fontId="22"/>
  </si>
  <si>
    <t>4571688450679</t>
    <phoneticPr fontId="22"/>
  </si>
  <si>
    <t>4571688450686</t>
    <phoneticPr fontId="22"/>
  </si>
  <si>
    <r>
      <t xml:space="preserve">Cool Pillow
</t>
    </r>
    <r>
      <rPr>
        <sz val="10"/>
        <rFont val="Meiryo ui"/>
        <family val="3"/>
        <charset val="128"/>
      </rPr>
      <t>クールピロー</t>
    </r>
    <phoneticPr fontId="22"/>
  </si>
  <si>
    <t>4571688451775</t>
  </si>
  <si>
    <t>4571688451782</t>
  </si>
  <si>
    <t>4571688451799</t>
  </si>
  <si>
    <t>4571688451805</t>
  </si>
  <si>
    <t>4571688451812</t>
  </si>
  <si>
    <t>4571688451829</t>
  </si>
  <si>
    <t>4571688451836</t>
  </si>
  <si>
    <t>4571688451843</t>
  </si>
  <si>
    <t>4571688451850</t>
  </si>
  <si>
    <t>4571688451867</t>
  </si>
  <si>
    <t>4571688451874</t>
  </si>
  <si>
    <t>4571688451881</t>
  </si>
  <si>
    <t>4571688452338</t>
  </si>
  <si>
    <t>4571688452345</t>
  </si>
  <si>
    <t>4571688452352</t>
  </si>
  <si>
    <t>4571688452369</t>
  </si>
  <si>
    <t>4571688452376</t>
  </si>
  <si>
    <t>4571688452383</t>
  </si>
  <si>
    <t>4571688452116</t>
  </si>
  <si>
    <t>4571688452123</t>
  </si>
  <si>
    <t>4571688452130</t>
  </si>
  <si>
    <t>4571688452147</t>
  </si>
  <si>
    <t>4571688452154</t>
  </si>
  <si>
    <t>4571688452161</t>
  </si>
  <si>
    <t>4571688452178</t>
  </si>
  <si>
    <t>4571688452185</t>
  </si>
  <si>
    <t>4571688451133</t>
  </si>
  <si>
    <t>4571688451140</t>
  </si>
  <si>
    <t>4571688451157</t>
  </si>
  <si>
    <t>4571688451164</t>
  </si>
  <si>
    <t>4571688451171</t>
  </si>
  <si>
    <t>4571688451188</t>
  </si>
  <si>
    <t>4571688451195</t>
  </si>
  <si>
    <t>4571688451201</t>
  </si>
  <si>
    <t>4571688451218</t>
  </si>
  <si>
    <t>4571688451225</t>
  </si>
  <si>
    <t>4571688452390</t>
  </si>
  <si>
    <t>4571688452406</t>
  </si>
  <si>
    <t>4571688452413</t>
  </si>
  <si>
    <t>4571688452420</t>
  </si>
  <si>
    <t>4571688452437</t>
  </si>
  <si>
    <t>4571688452444</t>
  </si>
  <si>
    <t>4571688452451</t>
  </si>
  <si>
    <t>4571688452468</t>
  </si>
  <si>
    <r>
      <t xml:space="preserve">Marble Silicone Pack
</t>
    </r>
    <r>
      <rPr>
        <sz val="10"/>
        <color theme="1"/>
        <rFont val="Meiryo ui"/>
        <family val="3"/>
        <charset val="128"/>
      </rPr>
      <t>マーブルシリコーンパック</t>
    </r>
    <phoneticPr fontId="22"/>
  </si>
  <si>
    <r>
      <t xml:space="preserve">ICY Pet Pillow
</t>
    </r>
    <r>
      <rPr>
        <sz val="10"/>
        <color theme="1"/>
        <rFont val="Meiryo ui"/>
        <family val="3"/>
        <charset val="128"/>
      </rPr>
      <t>アイシーペットピロー</t>
    </r>
    <phoneticPr fontId="22"/>
  </si>
  <si>
    <t>YELLOW</t>
    <phoneticPr fontId="22"/>
  </si>
  <si>
    <t>-</t>
    <phoneticPr fontId="22"/>
  </si>
  <si>
    <t>GRAY</t>
    <phoneticPr fontId="22"/>
  </si>
  <si>
    <r>
      <t xml:space="preserve">Chalk Bag
</t>
    </r>
    <r>
      <rPr>
        <sz val="10"/>
        <color theme="1"/>
        <rFont val="Meiryo ui"/>
        <family val="3"/>
        <charset val="128"/>
      </rPr>
      <t>チョークバッグ</t>
    </r>
    <phoneticPr fontId="22"/>
  </si>
  <si>
    <t>14</t>
    <phoneticPr fontId="22"/>
  </si>
  <si>
    <t>00</t>
    <phoneticPr fontId="22"/>
  </si>
  <si>
    <t>4571688452475</t>
    <phoneticPr fontId="22"/>
  </si>
  <si>
    <r>
      <t xml:space="preserve">MB　Ice Pack Single
</t>
    </r>
    <r>
      <rPr>
        <sz val="10"/>
        <color theme="1"/>
        <rFont val="Meiryo ui"/>
        <family val="3"/>
        <charset val="128"/>
      </rPr>
      <t>MBアイスパック シングル</t>
    </r>
    <phoneticPr fontId="22"/>
  </si>
  <si>
    <r>
      <t xml:space="preserve">MB　Ice Pack Double
</t>
    </r>
    <r>
      <rPr>
        <sz val="10"/>
        <color theme="1"/>
        <rFont val="Meiryo ui"/>
        <family val="3"/>
        <charset val="128"/>
      </rPr>
      <t>MBアイスパック ダブル</t>
    </r>
    <phoneticPr fontId="22"/>
  </si>
  <si>
    <t>CLEAR</t>
    <phoneticPr fontId="22"/>
  </si>
  <si>
    <t>4571688452109</t>
  </si>
  <si>
    <t>4571688452611</t>
  </si>
  <si>
    <t>4571688452628</t>
  </si>
  <si>
    <t>4571688452741</t>
  </si>
  <si>
    <t>4571688452758</t>
  </si>
  <si>
    <t>4571688452765</t>
  </si>
  <si>
    <t>4571688452772</t>
  </si>
  <si>
    <t>4571688452789</t>
  </si>
  <si>
    <t>DEAR FRIEND</t>
    <phoneticPr fontId="22"/>
  </si>
  <si>
    <r>
      <rPr>
        <sz val="11"/>
        <color rgb="FFFF0000"/>
        <rFont val="Meiryo ui"/>
        <family val="3"/>
        <charset val="128"/>
      </rPr>
      <t xml:space="preserve"> </t>
    </r>
    <r>
      <rPr>
        <sz val="11"/>
        <color theme="1"/>
        <rFont val="Meiryo ui"/>
        <family val="3"/>
        <charset val="128"/>
      </rPr>
      <t>KIGURUMI</t>
    </r>
    <phoneticPr fontId="22"/>
  </si>
  <si>
    <t>G1</t>
    <phoneticPr fontId="22"/>
  </si>
  <si>
    <t>STRAWBERRY</t>
    <phoneticPr fontId="22"/>
  </si>
  <si>
    <t>4589750330484</t>
    <phoneticPr fontId="22"/>
  </si>
  <si>
    <r>
      <t xml:space="preserve">Rope Disc Toy
</t>
    </r>
    <r>
      <rPr>
        <sz val="9"/>
        <color theme="1"/>
        <rFont val="Meiryo ui"/>
        <family val="3"/>
        <charset val="128"/>
      </rPr>
      <t>ロープディスクトイ</t>
    </r>
    <phoneticPr fontId="22"/>
  </si>
  <si>
    <t>Message Rope Toy*
メッセージロープトイ</t>
    <phoneticPr fontId="22"/>
  </si>
  <si>
    <t>4571688452802</t>
    <phoneticPr fontId="22"/>
  </si>
  <si>
    <t>4571688452819</t>
    <phoneticPr fontId="22"/>
  </si>
  <si>
    <t>FAT COWBOY</t>
    <phoneticPr fontId="22"/>
  </si>
  <si>
    <t>CIRCUS GIRL</t>
    <phoneticPr fontId="22"/>
  </si>
  <si>
    <t>Chi-bee/KIGURUMI</t>
    <phoneticPr fontId="22"/>
  </si>
  <si>
    <t>ウォーキングボディバッグ</t>
    <phoneticPr fontId="22"/>
  </si>
  <si>
    <t>BLOWN</t>
    <phoneticPr fontId="22"/>
  </si>
  <si>
    <t>年月</t>
    <rPh sb="0" eb="2">
      <t>ネンゲツ</t>
    </rPh>
    <phoneticPr fontId="37"/>
  </si>
  <si>
    <t>日付</t>
    <rPh sb="0" eb="2">
      <t>ヒヅケ</t>
    </rPh>
    <phoneticPr fontId="37"/>
  </si>
  <si>
    <t>4571688452796</t>
  </si>
  <si>
    <t>00</t>
    <phoneticPr fontId="22"/>
  </si>
  <si>
    <t>MELON  SODA FLOAT</t>
    <phoneticPr fontId="22"/>
  </si>
  <si>
    <t>新色</t>
    <rPh sb="0" eb="2">
      <t>シンショク</t>
    </rPh>
    <phoneticPr fontId="22"/>
  </si>
  <si>
    <t>4589750329273</t>
    <phoneticPr fontId="22"/>
  </si>
  <si>
    <t>C9</t>
  </si>
  <si>
    <t>4571688450723</t>
    <phoneticPr fontId="22"/>
  </si>
  <si>
    <t>4571688450730</t>
    <phoneticPr fontId="22"/>
  </si>
  <si>
    <t>4571688450747</t>
    <phoneticPr fontId="22"/>
  </si>
  <si>
    <t>4571688450754</t>
    <phoneticPr fontId="22"/>
  </si>
  <si>
    <t>4571688450761</t>
    <phoneticPr fontId="22"/>
  </si>
  <si>
    <t>4571688450778</t>
    <phoneticPr fontId="22"/>
  </si>
  <si>
    <t>4571688450785</t>
    <phoneticPr fontId="22"/>
  </si>
  <si>
    <t>4571688450792</t>
    <phoneticPr fontId="22"/>
  </si>
  <si>
    <t>4571688450808</t>
    <phoneticPr fontId="22"/>
  </si>
  <si>
    <t>4571688450815</t>
    <phoneticPr fontId="22"/>
  </si>
  <si>
    <t>4571688450822</t>
    <phoneticPr fontId="22"/>
  </si>
  <si>
    <t>4571688450839</t>
    <phoneticPr fontId="22"/>
  </si>
  <si>
    <t>4571688450846</t>
    <phoneticPr fontId="22"/>
  </si>
  <si>
    <t>4571688450853</t>
    <phoneticPr fontId="22"/>
  </si>
  <si>
    <t>4571688450860</t>
    <phoneticPr fontId="22"/>
  </si>
  <si>
    <t>4571688450877</t>
    <phoneticPr fontId="22"/>
  </si>
  <si>
    <t>4571688450884</t>
    <phoneticPr fontId="22"/>
  </si>
  <si>
    <t>4571688450891</t>
    <phoneticPr fontId="22"/>
  </si>
  <si>
    <t>4571688450907</t>
    <phoneticPr fontId="22"/>
  </si>
  <si>
    <t>4571688451096</t>
    <phoneticPr fontId="22"/>
  </si>
  <si>
    <t>4571688451102</t>
    <phoneticPr fontId="22"/>
  </si>
  <si>
    <t>4571688451119</t>
    <phoneticPr fontId="22"/>
  </si>
  <si>
    <t>4571688451126</t>
    <phoneticPr fontId="22"/>
  </si>
  <si>
    <t>残り僅か 再入荷無し</t>
  </si>
  <si>
    <t>欠品 3月下旬入荷</t>
    <rPh sb="0" eb="2">
      <t>ケッピン</t>
    </rPh>
    <rPh sb="4" eb="9">
      <t>ガツゲジュンニュウカ</t>
    </rPh>
    <phoneticPr fontId="22"/>
  </si>
  <si>
    <t>残り僅か 3月下旬入荷</t>
    <rPh sb="0" eb="1">
      <t>ノコ</t>
    </rPh>
    <rPh sb="2" eb="3">
      <t>ワズ</t>
    </rPh>
    <rPh sb="6" eb="11">
      <t>ガツゲジュンニュウカ</t>
    </rPh>
    <phoneticPr fontId="22"/>
  </si>
  <si>
    <t>欠品 ３月下旬入荷</t>
    <rPh sb="4" eb="9">
      <t>ガツゲジュンニュウカ</t>
    </rPh>
    <phoneticPr fontId="22"/>
  </si>
  <si>
    <t>残り僅か 5月下旬入荷</t>
    <rPh sb="0" eb="1">
      <t>ノコ</t>
    </rPh>
    <rPh sb="2" eb="3">
      <t>ワズ</t>
    </rPh>
    <rPh sb="6" eb="11">
      <t>ガツゲジュンニュウカ</t>
    </rPh>
    <phoneticPr fontId="22"/>
  </si>
  <si>
    <t>欠品 5月下旬入荷</t>
    <rPh sb="0" eb="2">
      <t>ケッピン</t>
    </rPh>
    <rPh sb="4" eb="9">
      <t>ガツゲジュンニュウカ</t>
    </rPh>
    <phoneticPr fontId="22"/>
  </si>
  <si>
    <t>欠品 4月中旬入荷予定</t>
    <rPh sb="0" eb="2">
      <t>ケッピン</t>
    </rPh>
    <rPh sb="4" eb="5">
      <t>ガツ</t>
    </rPh>
    <rPh sb="5" eb="7">
      <t>チュウジュン</t>
    </rPh>
    <rPh sb="7" eb="9">
      <t>ニュウカ</t>
    </rPh>
    <rPh sb="9" eb="11">
      <t>ヨテイ</t>
    </rPh>
    <phoneticPr fontId="22"/>
  </si>
  <si>
    <t>残り僅か 4月中旬入荷予定</t>
    <rPh sb="0" eb="1">
      <t>ノコ</t>
    </rPh>
    <rPh sb="2" eb="3">
      <t>ワズ</t>
    </rPh>
    <rPh sb="6" eb="7">
      <t>ガツ</t>
    </rPh>
    <rPh sb="7" eb="9">
      <t>チュウジュン</t>
    </rPh>
    <rPh sb="9" eb="11">
      <t>ニュウカ</t>
    </rPh>
    <rPh sb="11" eb="13">
      <t>ヨテイ</t>
    </rPh>
    <phoneticPr fontId="22"/>
  </si>
  <si>
    <t>残り僅か 再入荷無し</t>
    <rPh sb="0" eb="1">
      <t>ノコ</t>
    </rPh>
    <rPh sb="2" eb="3">
      <t>ワズ</t>
    </rPh>
    <rPh sb="5" eb="9">
      <t>サイニュウカナ</t>
    </rPh>
    <phoneticPr fontId="22"/>
  </si>
  <si>
    <t>欠品 6月上旬入荷</t>
    <rPh sb="4" eb="5">
      <t>ガツ</t>
    </rPh>
    <rPh sb="5" eb="7">
      <t>ジョウジュン</t>
    </rPh>
    <rPh sb="7" eb="9">
      <t>ニュウカ</t>
    </rPh>
    <phoneticPr fontId="22"/>
  </si>
  <si>
    <t>終売</t>
    <phoneticPr fontId="22"/>
  </si>
  <si>
    <t>残り僅か 再入荷日未定</t>
    <rPh sb="0" eb="1">
      <t>ノコ</t>
    </rPh>
    <rPh sb="2" eb="3">
      <t>ワズ</t>
    </rPh>
    <rPh sb="5" eb="8">
      <t>サイニュウカ</t>
    </rPh>
    <rPh sb="8" eb="9">
      <t>ヒ</t>
    </rPh>
    <rPh sb="9" eb="11">
      <t>ミテイ</t>
    </rPh>
    <phoneticPr fontId="22"/>
  </si>
  <si>
    <t>終売</t>
  </si>
  <si>
    <t>残り僅か 3月下旬入荷</t>
    <rPh sb="0" eb="1">
      <t>ノコ</t>
    </rPh>
    <rPh sb="2" eb="3">
      <t>ワズ</t>
    </rPh>
    <rPh sb="6" eb="7">
      <t>ガツ</t>
    </rPh>
    <rPh sb="7" eb="9">
      <t>ゲジュン</t>
    </rPh>
    <rPh sb="9" eb="11">
      <t>ニュウカ</t>
    </rPh>
    <phoneticPr fontId="22"/>
  </si>
  <si>
    <t>欠品 3月下旬入荷</t>
    <rPh sb="0" eb="2">
      <t>ケッピン</t>
    </rPh>
    <phoneticPr fontId="22"/>
  </si>
  <si>
    <r>
      <rPr>
        <sz val="11"/>
        <color rgb="FFFF0000"/>
        <rFont val="Meiryo ui"/>
        <family val="3"/>
        <charset val="128"/>
      </rPr>
      <t xml:space="preserve">新色 </t>
    </r>
    <r>
      <rPr>
        <sz val="11"/>
        <color theme="1"/>
        <rFont val="Meiryo ui"/>
        <family val="3"/>
        <charset val="128"/>
      </rPr>
      <t>Light Beige</t>
    </r>
    <rPh sb="0" eb="2">
      <t>シンショク</t>
    </rPh>
    <phoneticPr fontId="22"/>
  </si>
  <si>
    <r>
      <rPr>
        <sz val="11"/>
        <color rgb="FFFF0000"/>
        <rFont val="Meiryo ui"/>
        <family val="3"/>
        <charset val="128"/>
      </rPr>
      <t>新色</t>
    </r>
    <r>
      <rPr>
        <sz val="11"/>
        <color theme="1"/>
        <rFont val="Meiryo ui"/>
        <family val="3"/>
        <charset val="128"/>
      </rPr>
      <t xml:space="preserve"> Light Beige</t>
    </r>
    <rPh sb="0" eb="2">
      <t>シンショク</t>
    </rPh>
    <phoneticPr fontId="22"/>
  </si>
  <si>
    <r>
      <rPr>
        <sz val="11"/>
        <color rgb="FFFF0000"/>
        <rFont val="Meiryo ui"/>
        <family val="3"/>
        <charset val="128"/>
      </rPr>
      <t>新色</t>
    </r>
    <r>
      <rPr>
        <sz val="11"/>
        <color theme="1"/>
        <rFont val="Meiryo ui"/>
        <family val="3"/>
        <charset val="128"/>
      </rPr>
      <t xml:space="preserve"> LIGHT GRAY</t>
    </r>
    <rPh sb="0" eb="2">
      <t>シンショク</t>
    </rPh>
    <phoneticPr fontId="22"/>
  </si>
  <si>
    <t>終売</t>
    <rPh sb="0" eb="2">
      <t>シュウバイ</t>
    </rPh>
    <phoneticPr fontId="22"/>
  </si>
  <si>
    <t>欠品 3月下旬入荷</t>
    <rPh sb="0" eb="2">
      <t>ケッピン</t>
    </rPh>
    <rPh sb="4" eb="7">
      <t>ガツゲジュン</t>
    </rPh>
    <rPh sb="7" eb="9">
      <t>ニュウカ</t>
    </rPh>
    <phoneticPr fontId="22"/>
  </si>
  <si>
    <t>欠品 4月中旬入荷</t>
    <rPh sb="0" eb="2">
      <t>ケッピン</t>
    </rPh>
    <rPh sb="4" eb="5">
      <t>ガツ</t>
    </rPh>
    <rPh sb="5" eb="7">
      <t>チュウジュン</t>
    </rPh>
    <rPh sb="7" eb="9">
      <t>ニュウカ</t>
    </rPh>
    <phoneticPr fontId="22"/>
  </si>
  <si>
    <t>欠品 4月下旬入荷</t>
    <rPh sb="0" eb="2">
      <t>ケッピン</t>
    </rPh>
    <rPh sb="4" eb="9">
      <t>ガツゲジュンニュウカ</t>
    </rPh>
    <phoneticPr fontId="22"/>
  </si>
  <si>
    <t>欠品 4月下旬入荷</t>
    <rPh sb="0" eb="2">
      <t>ケッピン</t>
    </rPh>
    <phoneticPr fontId="22"/>
  </si>
  <si>
    <t>欠品 3月下旬入荷</t>
    <rPh sb="0" eb="2">
      <t>ケッピン</t>
    </rPh>
    <rPh sb="4" eb="5">
      <t>ガツ</t>
    </rPh>
    <rPh sb="5" eb="7">
      <t>ゲジュン</t>
    </rPh>
    <rPh sb="7" eb="9">
      <t>ニュウカ</t>
    </rPh>
    <phoneticPr fontId="22"/>
  </si>
  <si>
    <t>残り僅か 再入荷無し</t>
    <rPh sb="0" eb="1">
      <t>ノコ</t>
    </rPh>
    <rPh sb="2" eb="3">
      <t>ワズ</t>
    </rPh>
    <rPh sb="5" eb="9">
      <t>サイニュウカナ</t>
    </rPh>
    <phoneticPr fontId="22"/>
  </si>
  <si>
    <t>残り僅か 再入荷日未定</t>
    <rPh sb="0" eb="1">
      <t>ノコ</t>
    </rPh>
    <rPh sb="2" eb="3">
      <t>ワズ</t>
    </rPh>
    <rPh sb="5" eb="9">
      <t>サイニュウカビ</t>
    </rPh>
    <rPh sb="9" eb="11">
      <t>ミテイ</t>
    </rPh>
    <phoneticPr fontId="22"/>
  </si>
  <si>
    <t xml:space="preserve">残り僅か 再入荷無し </t>
    <phoneticPr fontId="22"/>
  </si>
  <si>
    <t>残り僅か ６月上旬入荷</t>
    <rPh sb="0" eb="1">
      <t>ノコ</t>
    </rPh>
    <rPh sb="2" eb="3">
      <t>ワズ</t>
    </rPh>
    <rPh sb="6" eb="11">
      <t>ガツジョウジュンニュウカ</t>
    </rPh>
    <phoneticPr fontId="22"/>
  </si>
  <si>
    <t>残り僅か 3月下旬入荷</t>
  </si>
  <si>
    <t>残り僅か 3月下旬入荷</t>
    <rPh sb="0" eb="1">
      <t>ノコ</t>
    </rPh>
    <rPh sb="2" eb="3">
      <t>ワズ</t>
    </rPh>
    <rPh sb="6" eb="11">
      <t>ガツゲジュンニュウカ</t>
    </rPh>
    <phoneticPr fontId="22"/>
  </si>
  <si>
    <t>欠品 3月下旬入荷</t>
    <rPh sb="0" eb="2">
      <t>ケッピン</t>
    </rPh>
    <rPh sb="4" eb="9">
      <t>ガツゲジュンニュウカ</t>
    </rPh>
    <phoneticPr fontId="22"/>
  </si>
  <si>
    <t>残り僅か 再入荷無し</t>
    <rPh sb="0" eb="1">
      <t>ノコ</t>
    </rPh>
    <rPh sb="2" eb="3">
      <t>ワズ</t>
    </rPh>
    <rPh sb="5" eb="9">
      <t>サイニュウカナ</t>
    </rPh>
    <phoneticPr fontId="22"/>
  </si>
  <si>
    <t>終売</t>
    <rPh sb="0" eb="2">
      <t>シュウバイ</t>
    </rPh>
    <phoneticPr fontId="22"/>
  </si>
  <si>
    <t>残り僅か 4月下旬入荷</t>
    <rPh sb="6" eb="11">
      <t>ガツゲジュンニュウカ</t>
    </rPh>
    <phoneticPr fontId="22"/>
  </si>
  <si>
    <t>欠品 再入荷日未定</t>
    <rPh sb="0" eb="2">
      <t>ケッピン</t>
    </rPh>
    <rPh sb="3" eb="9">
      <t>サイニュウカビミテイ</t>
    </rPh>
    <phoneticPr fontId="22"/>
  </si>
  <si>
    <t>残り僅か 3月下旬入荷</t>
    <rPh sb="0" eb="1">
      <t>ノコ</t>
    </rPh>
    <rPh sb="2" eb="3">
      <t>ワズ</t>
    </rPh>
    <rPh sb="6" eb="11">
      <t>ガツゲジュンニュウカ</t>
    </rPh>
    <phoneticPr fontId="22"/>
  </si>
  <si>
    <t>残り僅か 4月中旬入荷</t>
    <rPh sb="0" eb="1">
      <t>ノコ</t>
    </rPh>
    <rPh sb="2" eb="3">
      <t>ワズ</t>
    </rPh>
    <rPh sb="6" eb="11">
      <t>ガツチュウジュンニュウカ</t>
    </rPh>
    <phoneticPr fontId="22"/>
  </si>
  <si>
    <t>残り僅か 再入荷無し</t>
    <rPh sb="0" eb="1">
      <t>ノコ</t>
    </rPh>
    <rPh sb="2" eb="3">
      <t>ワズ</t>
    </rPh>
    <rPh sb="5" eb="9">
      <t>サイニュウカナ</t>
    </rPh>
    <phoneticPr fontId="22"/>
  </si>
  <si>
    <t>残り僅か ６月上旬入荷</t>
    <rPh sb="0" eb="1">
      <t>ノコ</t>
    </rPh>
    <rPh sb="2" eb="3">
      <t>ワズ</t>
    </rPh>
    <rPh sb="6" eb="11">
      <t>ガツジョウジュンニュウカ</t>
    </rPh>
    <phoneticPr fontId="22"/>
  </si>
  <si>
    <t>残り僅か 再入荷無し</t>
    <rPh sb="0" eb="1">
      <t>ノコ</t>
    </rPh>
    <rPh sb="2" eb="3">
      <t>ワズ</t>
    </rPh>
    <rPh sb="5" eb="6">
      <t>サイ</t>
    </rPh>
    <rPh sb="6" eb="8">
      <t>ニュウカ</t>
    </rPh>
    <rPh sb="8" eb="9">
      <t>ナ</t>
    </rPh>
    <phoneticPr fontId="22"/>
  </si>
  <si>
    <t>Kigurumi Peggy*
キグルミペギー</t>
    <phoneticPr fontId="22"/>
  </si>
  <si>
    <t>残り僅か 5月下旬入荷</t>
    <rPh sb="0" eb="1">
      <t>ノコ</t>
    </rPh>
    <rPh sb="2" eb="3">
      <t>ワズ</t>
    </rPh>
    <rPh sb="6" eb="11">
      <t>ガツゲジュンニュウカ</t>
    </rPh>
    <phoneticPr fontId="22"/>
  </si>
  <si>
    <r>
      <t xml:space="preserve">　Frozen Toy*
</t>
    </r>
    <r>
      <rPr>
        <sz val="10"/>
        <color theme="1"/>
        <rFont val="Meiryo ui"/>
        <family val="3"/>
        <charset val="128"/>
      </rPr>
      <t>フローズントイ</t>
    </r>
    <phoneticPr fontId="22"/>
  </si>
  <si>
    <r>
      <t xml:space="preserve">Crazy Awesome Rope Toy*
</t>
    </r>
    <r>
      <rPr>
        <sz val="10"/>
        <color theme="1"/>
        <rFont val="Meiryo ui"/>
        <family val="3"/>
        <charset val="128"/>
      </rPr>
      <t>クレイジーオーサムロープトイ</t>
    </r>
    <phoneticPr fontId="22"/>
  </si>
  <si>
    <t>PINK BEIGE*</t>
    <phoneticPr fontId="22"/>
  </si>
  <si>
    <t>PINK BEIGE*</t>
    <phoneticPr fontId="22"/>
  </si>
  <si>
    <t>GALAXY*</t>
    <phoneticPr fontId="22"/>
  </si>
  <si>
    <t>REFLECTION*</t>
    <phoneticPr fontId="22"/>
  </si>
  <si>
    <t>RETRO FUTURE*</t>
    <phoneticPr fontId="22"/>
  </si>
  <si>
    <t>3/21発売</t>
    <rPh sb="4" eb="6">
      <t>ハツバイ</t>
    </rPh>
    <phoneticPr fontId="22"/>
  </si>
  <si>
    <t>2025/3/11 更新</t>
    <rPh sb="10" eb="11">
      <t>シン</t>
    </rPh>
    <phoneticPr fontId="22"/>
  </si>
  <si>
    <t>残り僅か 5月下旬入荷</t>
    <rPh sb="0" eb="1">
      <t>ノコ</t>
    </rPh>
    <rPh sb="2" eb="3">
      <t>ワズ</t>
    </rPh>
    <rPh sb="6" eb="7">
      <t>ガツ</t>
    </rPh>
    <rPh sb="7" eb="9">
      <t>ゲジュン</t>
    </rPh>
    <rPh sb="9" eb="11">
      <t>ニュウカ</t>
    </rPh>
    <phoneticPr fontId="22"/>
  </si>
  <si>
    <t>欠品 5月下旬入荷</t>
    <rPh sb="0" eb="2">
      <t>ケッピン</t>
    </rPh>
    <rPh sb="4" eb="7">
      <t>ガツゲジュン</t>
    </rPh>
    <rPh sb="7" eb="9">
      <t>ニュウカ</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</si>
</sst>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quot;¥&quot;#,##0_);\(&quot;¥&quot;#,##0\)"/>
    <numFmt numFmtId="177" formatCode="&quot;¥&quot;#,##0_);[Red]\(&quot;¥&quot;#,##0\)"/>
    <numFmt numFmtId="178" formatCode="0_ "/>
    <numFmt numFmtId="179" formatCode="0_);[Red]\(0\)"/>
  </numFmts>
  <fonts count="59">
    <font>
      <sz val="11"/>
      <color theme="1"/>
      <name val="MS PGothic"/>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24"/>
      <color theme="1"/>
      <name val="Meiryo ui"/>
      <family val="3"/>
      <charset val="128"/>
    </font>
    <font>
      <sz val="11"/>
      <name val="MS PGothic"/>
      <family val="3"/>
      <charset val="128"/>
    </font>
    <font>
      <sz val="12"/>
      <color theme="1"/>
      <name val="Meiryo ui"/>
      <family val="3"/>
      <charset val="128"/>
    </font>
    <font>
      <sz val="11"/>
      <color theme="1"/>
      <name val="Meiryo ui"/>
      <family val="3"/>
      <charset val="128"/>
    </font>
    <font>
      <sz val="11"/>
      <color rgb="FFFF0000"/>
      <name val="Meiryo ui"/>
      <family val="3"/>
      <charset val="128"/>
    </font>
    <font>
      <sz val="9"/>
      <color theme="1"/>
      <name val="Meiryo ui"/>
      <family val="3"/>
      <charset val="128"/>
    </font>
    <font>
      <sz val="10"/>
      <color theme="1"/>
      <name val="Meiryo ui"/>
      <family val="3"/>
      <charset val="128"/>
    </font>
    <font>
      <sz val="10"/>
      <color rgb="FFFF0000"/>
      <name val="Meiryo ui"/>
      <family val="3"/>
      <charset val="128"/>
    </font>
    <font>
      <sz val="9"/>
      <color rgb="FFFF0000"/>
      <name val="Meiryo ui"/>
      <family val="3"/>
      <charset val="128"/>
    </font>
    <font>
      <sz val="10"/>
      <color theme="1"/>
      <name val="MS PGothic"/>
      <family val="3"/>
      <charset val="128"/>
    </font>
    <font>
      <sz val="11"/>
      <color theme="1"/>
      <name val="Arial"/>
      <family val="2"/>
    </font>
    <font>
      <b/>
      <sz val="11"/>
      <color rgb="FFFF0000"/>
      <name val="Meiryo UI"/>
      <family val="3"/>
      <charset val="128"/>
    </font>
    <font>
      <sz val="6"/>
      <name val="ＭＳ Ｐゴシック"/>
      <family val="3"/>
      <charset val="128"/>
    </font>
    <font>
      <sz val="11"/>
      <color theme="1"/>
      <name val="MS PGothic"/>
      <family val="3"/>
      <charset val="128"/>
    </font>
    <font>
      <b/>
      <sz val="24"/>
      <color theme="1"/>
      <name val="Meiryo ui"/>
      <family val="3"/>
      <charset val="128"/>
    </font>
    <font>
      <sz val="11"/>
      <name val="Meiryo UI"/>
      <family val="3"/>
      <charset val="128"/>
    </font>
    <font>
      <sz val="11"/>
      <name val="ＭＳ Ｐゴシック"/>
      <family val="3"/>
      <charset val="128"/>
    </font>
    <font>
      <sz val="11"/>
      <color theme="1"/>
      <name val="Calibri"/>
      <family val="3"/>
      <charset val="128"/>
      <scheme val="minor"/>
    </font>
    <font>
      <b/>
      <sz val="11"/>
      <color theme="1"/>
      <name val="Meiryo UI"/>
      <family val="3"/>
      <charset val="128"/>
    </font>
    <font>
      <b/>
      <sz val="10"/>
      <color theme="1"/>
      <name val="Meiryo ui"/>
      <family val="3"/>
      <charset val="128"/>
    </font>
    <font>
      <sz val="9"/>
      <name val="Meiryo UI"/>
      <family val="3"/>
      <charset val="128"/>
    </font>
    <font>
      <sz val="6"/>
      <name val="Meiryo UI"/>
      <family val="2"/>
      <charset val="128"/>
    </font>
    <font>
      <b/>
      <sz val="14"/>
      <color theme="1"/>
      <name val="Meiryo UI"/>
      <family val="3"/>
      <charset val="128"/>
    </font>
    <font>
      <sz val="10"/>
      <name val="Meiryo ui"/>
      <family val="3"/>
      <charset val="128"/>
    </font>
    <font>
      <b/>
      <sz val="11"/>
      <color theme="1"/>
      <name val="MS PGothic"/>
      <family val="3"/>
      <charset val="128"/>
    </font>
    <font>
      <b/>
      <sz val="13"/>
      <color theme="1"/>
      <name val="Meiryo UI"/>
      <family val="3"/>
      <charset val="128"/>
    </font>
    <font>
      <b/>
      <sz val="10"/>
      <color rgb="FF000000"/>
      <name val="Hiragino Kaku Gothic ProN"/>
      <family val="2"/>
    </font>
    <font>
      <sz val="6"/>
      <name val="Tsukushi A Round Gothic Bold"/>
      <family val="3"/>
      <charset val="128"/>
    </font>
    <font>
      <sz val="11"/>
      <color theme="1"/>
      <name val="MS PGothic"/>
      <family val="2"/>
      <charset val="128"/>
    </font>
    <font>
      <sz val="11"/>
      <color theme="3"/>
      <name val="Meiryo ui"/>
      <family val="3"/>
      <charset val="128"/>
    </font>
    <font>
      <sz val="10.5"/>
      <color theme="1"/>
      <name val="Meiryo UI"/>
      <family val="3"/>
      <charset val="128"/>
    </font>
    <font>
      <sz val="11"/>
      <color theme="1"/>
      <name val="MS PGothic"/>
      <family val="3"/>
      <charset val="128"/>
    </font>
    <font>
      <sz val="8"/>
      <color theme="1"/>
      <name val="Meiryo ui"/>
      <family val="3"/>
      <charset val="128"/>
    </font>
    <font>
      <sz val="11"/>
      <color rgb="FF000000"/>
      <name val="Meiryo ui"/>
      <family val="3"/>
      <charset val="128"/>
    </font>
    <font>
      <sz val="11"/>
      <color theme="1"/>
      <name val="MS PGothic"/>
      <family val="3"/>
      <charset val="128"/>
    </font>
    <font>
      <b/>
      <sz val="11"/>
      <name val="Meiryo UI"/>
      <family val="3"/>
      <charset val="128"/>
    </font>
    <font>
      <b/>
      <sz val="11"/>
      <color rgb="FF000000"/>
      <name val="Meiryo UI"/>
      <family val="3"/>
      <charset val="128"/>
    </font>
    <font>
      <sz val="11"/>
      <color theme="1"/>
      <name val="MS PGothic"/>
      <family val="3"/>
      <charset val="128"/>
    </font>
    <font>
      <b/>
      <sz val="10"/>
      <color theme="3"/>
      <name val="Meiryo ui"/>
      <family val="3"/>
      <charset val="128"/>
    </font>
    <font>
      <b/>
      <sz val="11"/>
      <color theme="3"/>
      <name val="Meiryo UI"/>
      <family val="3"/>
      <charset val="128"/>
    </font>
    <font>
      <sz val="9"/>
      <color theme="1"/>
      <name val="MS PGothic"/>
      <family val="3"/>
      <charset val="128"/>
    </font>
    <font>
      <b/>
      <sz val="10"/>
      <color rgb="FF000000"/>
      <name val="Meiryo ui"/>
      <family val="3"/>
      <charset val="128"/>
    </font>
    <font>
      <sz val="11"/>
      <color rgb="FFFF0000"/>
      <name val="MS PGothic"/>
      <family val="3"/>
      <charset val="128"/>
    </font>
    <font>
      <sz val="11"/>
      <color theme="1"/>
      <name val="MS PGothic"/>
      <family val="3"/>
      <charset val="128"/>
    </font>
    <font>
      <sz val="11"/>
      <color theme="1"/>
      <name val="MS PGothic"/>
      <family val="3"/>
      <charset val="128"/>
    </font>
    <font>
      <sz val="11"/>
      <color theme="1"/>
      <name val="Meiryo"/>
      <family val="3"/>
      <charset val="128"/>
    </font>
    <font>
      <b/>
      <sz val="11"/>
      <name val="MS PGothic"/>
      <family val="3"/>
      <charset val="128"/>
    </font>
    <font>
      <b/>
      <sz val="11"/>
      <name val="MS PGothic"/>
      <family val="3"/>
    </font>
    <font>
      <b/>
      <sz val="10"/>
      <name val="Meiryo ui"/>
      <family val="3"/>
      <charset val="128"/>
    </font>
  </fonts>
  <fills count="1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5" tint="0.39997558519241921"/>
        <bgColor indexed="64"/>
      </patternFill>
    </fill>
    <fill>
      <patternFill patternType="solid">
        <fgColor theme="4"/>
        <bgColor indexed="64"/>
      </patternFill>
    </fill>
    <fill>
      <patternFill patternType="solid">
        <fgColor theme="9" tint="0.39997558519241921"/>
        <bgColor indexed="64"/>
      </patternFill>
    </fill>
    <fill>
      <patternFill patternType="solid">
        <fgColor rgb="FFC00000"/>
        <bgColor indexed="64"/>
      </patternFill>
    </fill>
    <fill>
      <patternFill patternType="solid">
        <fgColor rgb="FFCCCCFF"/>
        <bgColor indexed="64"/>
      </patternFill>
    </fill>
    <fill>
      <patternFill patternType="solid">
        <fgColor rgb="FFAFFC9A"/>
        <bgColor indexed="64"/>
      </patternFill>
    </fill>
    <fill>
      <patternFill patternType="solid">
        <fgColor theme="5" tint="0.59999389629810485"/>
        <bgColor indexed="64"/>
      </patternFill>
    </fill>
    <fill>
      <patternFill patternType="solid">
        <fgColor theme="0" tint="-0.249977111117893"/>
        <bgColor indexed="64"/>
      </patternFill>
    </fill>
  </fills>
  <borders count="271">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rgb="FF000000"/>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style="thin">
        <color rgb="FF000000"/>
      </left>
      <right/>
      <top style="thin">
        <color indexed="64"/>
      </top>
      <bottom style="hair">
        <color indexed="64"/>
      </bottom>
      <diagonal/>
    </border>
    <border>
      <left/>
      <right style="thin">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thin">
        <color rgb="FF000000"/>
      </left>
      <right/>
      <top style="hair">
        <color indexed="64"/>
      </top>
      <bottom style="hair">
        <color indexed="64"/>
      </bottom>
      <diagonal/>
    </border>
    <border>
      <left/>
      <right style="thin">
        <color rgb="FF000000"/>
      </right>
      <top style="hair">
        <color indexed="64"/>
      </top>
      <bottom style="thin">
        <color indexed="64"/>
      </bottom>
      <diagonal/>
    </border>
    <border>
      <left style="thin">
        <color rgb="FF000000"/>
      </left>
      <right style="thin">
        <color rgb="FF000000"/>
      </right>
      <top style="hair">
        <color indexed="64"/>
      </top>
      <bottom style="thin">
        <color indexed="64"/>
      </bottom>
      <diagonal/>
    </border>
    <border>
      <left style="thin">
        <color rgb="FF000000"/>
      </left>
      <right/>
      <top style="hair">
        <color indexed="64"/>
      </top>
      <bottom style="thin">
        <color indexed="64"/>
      </bottom>
      <diagonal/>
    </border>
    <border>
      <left style="thin">
        <color rgb="FF000000"/>
      </left>
      <right style="thin">
        <color rgb="FF000000"/>
      </right>
      <top/>
      <bottom style="hair">
        <color indexed="64"/>
      </bottom>
      <diagonal/>
    </border>
    <border>
      <left style="thin">
        <color rgb="FF000000"/>
      </left>
      <right/>
      <top/>
      <bottom style="hair">
        <color indexed="64"/>
      </bottom>
      <diagonal/>
    </border>
    <border>
      <left style="thin">
        <color rgb="FF000000"/>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style="thin">
        <color rgb="FF000000"/>
      </right>
      <top style="hair">
        <color indexed="64"/>
      </top>
      <bottom/>
      <diagonal/>
    </border>
    <border>
      <left style="thin">
        <color rgb="FF000000"/>
      </left>
      <right/>
      <top style="hair">
        <color indexed="64"/>
      </top>
      <bottom/>
      <diagonal/>
    </border>
    <border>
      <left style="thin">
        <color rgb="FF000000"/>
      </left>
      <right style="thin">
        <color indexed="64"/>
      </right>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style="thin">
        <color indexed="64"/>
      </left>
      <right style="thin">
        <color indexed="64"/>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indexed="64"/>
      </left>
      <right style="thin">
        <color indexed="64"/>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rgb="FF000000"/>
      </top>
      <bottom style="hair">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indexed="64"/>
      </right>
      <top/>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auto="1"/>
      </left>
      <right style="thin">
        <color auto="1"/>
      </right>
      <top style="thin">
        <color indexed="64"/>
      </top>
      <bottom style="hair">
        <color auto="1"/>
      </bottom>
      <diagonal/>
    </border>
    <border>
      <left/>
      <right/>
      <top/>
      <bottom style="thin">
        <color indexed="64"/>
      </bottom>
      <diagonal/>
    </border>
    <border>
      <left style="thin">
        <color rgb="FF000000"/>
      </left>
      <right/>
      <top/>
      <bottom/>
      <diagonal/>
    </border>
    <border>
      <left style="medium">
        <color indexed="64"/>
      </left>
      <right style="medium">
        <color indexed="64"/>
      </right>
      <top/>
      <bottom/>
      <diagonal/>
    </border>
    <border>
      <left style="thin">
        <color indexed="64"/>
      </left>
      <right style="thin">
        <color indexed="64"/>
      </right>
      <top/>
      <bottom/>
      <diagonal/>
    </border>
    <border>
      <left style="thin">
        <color rgb="FF000000"/>
      </left>
      <right style="thin">
        <color rgb="FF000000"/>
      </right>
      <top style="hair">
        <color rgb="FF000000"/>
      </top>
      <bottom style="thin">
        <color indexed="64"/>
      </bottom>
      <diagonal/>
    </border>
    <border>
      <left style="thin">
        <color rgb="FF000000"/>
      </left>
      <right/>
      <top style="hair">
        <color rgb="FF000000"/>
      </top>
      <bottom style="thin">
        <color indexed="64"/>
      </bottom>
      <diagonal/>
    </border>
    <border>
      <left style="thin">
        <color indexed="64"/>
      </left>
      <right style="thin">
        <color rgb="FF000000"/>
      </right>
      <top style="hair">
        <color rgb="FF000000"/>
      </top>
      <bottom style="hair">
        <color rgb="FF000000"/>
      </bottom>
      <diagonal/>
    </border>
    <border>
      <left style="thin">
        <color indexed="64"/>
      </left>
      <right style="thin">
        <color rgb="FF000000"/>
      </right>
      <top style="hair">
        <color rgb="FF000000"/>
      </top>
      <bottom style="thin">
        <color indexed="64"/>
      </bottom>
      <diagonal/>
    </border>
    <border>
      <left style="thin">
        <color indexed="64"/>
      </left>
      <right style="thin">
        <color rgb="FF000000"/>
      </right>
      <top style="hair">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top/>
      <bottom style="hair">
        <color rgb="FF000000"/>
      </bottom>
      <diagonal/>
    </border>
    <border>
      <left style="thin">
        <color rgb="FF000000"/>
      </left>
      <right/>
      <top style="hair">
        <color rgb="FF000000"/>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indexed="64"/>
      </right>
      <top style="hair">
        <color rgb="FF000000"/>
      </top>
      <bottom style="thin">
        <color auto="1"/>
      </bottom>
      <diagonal/>
    </border>
    <border>
      <left style="thin">
        <color rgb="FF000000"/>
      </left>
      <right style="thin">
        <color indexed="64"/>
      </right>
      <top style="hair">
        <color rgb="FF000000"/>
      </top>
      <bottom style="hair">
        <color rgb="FF000000"/>
      </bottom>
      <diagonal/>
    </border>
    <border>
      <left/>
      <right/>
      <top style="hair">
        <color rgb="FF000000"/>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top style="hair">
        <color indexed="64"/>
      </top>
      <bottom style="thin">
        <color indexed="64"/>
      </bottom>
      <diagonal/>
    </border>
    <border>
      <left style="thin">
        <color auto="1"/>
      </left>
      <right/>
      <top style="thin">
        <color indexed="64"/>
      </top>
      <bottom style="hair">
        <color auto="1"/>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thin">
        <color indexed="64"/>
      </left>
      <right style="thin">
        <color rgb="FF000000"/>
      </right>
      <top style="hair">
        <color indexed="64"/>
      </top>
      <bottom/>
      <diagonal/>
    </border>
    <border>
      <left style="thin">
        <color indexed="64"/>
      </left>
      <right style="thin">
        <color indexed="64"/>
      </right>
      <top style="thin">
        <color rgb="FF000000"/>
      </top>
      <bottom/>
      <diagonal/>
    </border>
    <border>
      <left style="thin">
        <color auto="1"/>
      </left>
      <right style="thin">
        <color rgb="FF000000"/>
      </right>
      <top style="thin">
        <color indexed="64"/>
      </top>
      <bottom/>
      <diagonal/>
    </border>
    <border>
      <left style="thin">
        <color auto="1"/>
      </left>
      <right style="thin">
        <color rgb="FF000000"/>
      </right>
      <top/>
      <bottom/>
      <diagonal/>
    </border>
    <border>
      <left style="thin">
        <color auto="1"/>
      </left>
      <right style="thin">
        <color rgb="FF000000"/>
      </right>
      <top/>
      <bottom style="thin">
        <color indexed="64"/>
      </bottom>
      <diagonal/>
    </border>
    <border>
      <left style="thin">
        <color rgb="FF000000"/>
      </left>
      <right style="thin">
        <color rgb="FF000000"/>
      </right>
      <top style="thin">
        <color indexed="64"/>
      </top>
      <bottom style="hair">
        <color rgb="FF000000"/>
      </bottom>
      <diagonal/>
    </border>
    <border>
      <left style="thin">
        <color rgb="FF000000"/>
      </left>
      <right style="thin">
        <color rgb="FF000000"/>
      </right>
      <top style="hair">
        <color indexed="64"/>
      </top>
      <bottom style="hair">
        <color rgb="FF000000"/>
      </bottom>
      <diagonal/>
    </border>
    <border>
      <left style="thin">
        <color indexed="64"/>
      </left>
      <right/>
      <top style="thin">
        <color indexed="64"/>
      </top>
      <bottom/>
      <diagonal/>
    </border>
    <border>
      <left/>
      <right style="thin">
        <color rgb="FF000000"/>
      </right>
      <top/>
      <bottom/>
      <diagonal/>
    </border>
    <border>
      <left style="thin">
        <color indexed="64"/>
      </left>
      <right style="thin">
        <color rgb="FF000000"/>
      </right>
      <top/>
      <bottom style="hair">
        <color indexed="64"/>
      </bottom>
      <diagonal/>
    </border>
    <border>
      <left/>
      <right style="thin">
        <color rgb="FF000000"/>
      </right>
      <top/>
      <bottom style="hair">
        <color rgb="FF000000"/>
      </bottom>
      <diagonal/>
    </border>
    <border>
      <left style="thin">
        <color rgb="FF000000"/>
      </left>
      <right style="thin">
        <color indexed="64"/>
      </right>
      <top style="hair">
        <color rgb="FF000000"/>
      </top>
      <bottom style="thin">
        <color indexed="64"/>
      </bottom>
      <diagonal/>
    </border>
    <border>
      <left style="thin">
        <color rgb="FF000000"/>
      </left>
      <right style="thin">
        <color rgb="FF000000"/>
      </right>
      <top style="thin">
        <color rgb="FF000000"/>
      </top>
      <bottom style="hair">
        <color indexed="64"/>
      </bottom>
      <diagonal/>
    </border>
    <border>
      <left style="thin">
        <color rgb="FF000000"/>
      </left>
      <right style="thin">
        <color rgb="FF000000"/>
      </right>
      <top style="hair">
        <color rgb="FF000000"/>
      </top>
      <bottom style="hair">
        <color indexed="64"/>
      </bottom>
      <diagonal/>
    </border>
    <border>
      <left style="thin">
        <color rgb="FF000000"/>
      </left>
      <right/>
      <top style="thin">
        <color indexed="64"/>
      </top>
      <bottom style="hair">
        <color rgb="FF000000"/>
      </bottom>
      <diagonal/>
    </border>
    <border>
      <left/>
      <right style="thin">
        <color rgb="FF000000"/>
      </right>
      <top/>
      <bottom style="thin">
        <color indexed="64"/>
      </bottom>
      <diagonal/>
    </border>
    <border>
      <left/>
      <right style="thin">
        <color rgb="FF000000"/>
      </right>
      <top style="thin">
        <color indexed="64"/>
      </top>
      <bottom/>
      <diagonal/>
    </border>
    <border>
      <left/>
      <right style="thin">
        <color rgb="FF000000"/>
      </right>
      <top style="hair">
        <color rgb="FF000000"/>
      </top>
      <bottom style="thin">
        <color indexed="64"/>
      </bottom>
      <diagonal/>
    </border>
    <border>
      <left/>
      <right style="thin">
        <color rgb="FF000000"/>
      </right>
      <top style="hair">
        <color indexed="64"/>
      </top>
      <bottom style="hair">
        <color rgb="FF000000"/>
      </bottom>
      <diagonal/>
    </border>
    <border>
      <left/>
      <right style="thin">
        <color indexed="64"/>
      </right>
      <top style="hair">
        <color indexed="64"/>
      </top>
      <bottom style="hair">
        <color indexed="64"/>
      </bottom>
      <diagonal/>
    </border>
    <border>
      <left/>
      <right style="thin">
        <color rgb="FF000000"/>
      </right>
      <top style="thin">
        <color rgb="FF000000"/>
      </top>
      <bottom/>
      <diagonal/>
    </border>
    <border>
      <left style="thin">
        <color indexed="64"/>
      </left>
      <right/>
      <top/>
      <bottom/>
      <diagonal/>
    </border>
    <border>
      <left style="thin">
        <color rgb="FF000000"/>
      </left>
      <right style="thin">
        <color indexed="64"/>
      </right>
      <top style="hair">
        <color indexed="64"/>
      </top>
      <bottom style="hair">
        <color indexed="64"/>
      </bottom>
      <diagonal/>
    </border>
    <border>
      <left style="thin">
        <color rgb="FF000000"/>
      </left>
      <right style="thin">
        <color indexed="64"/>
      </right>
      <top style="thin">
        <color indexed="64"/>
      </top>
      <bottom style="hair">
        <color indexed="64"/>
      </bottom>
      <diagonal/>
    </border>
    <border>
      <left style="thin">
        <color indexed="64"/>
      </left>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rgb="FF000000"/>
      </left>
      <right style="thin">
        <color indexed="64"/>
      </right>
      <top style="thin">
        <color indexed="64"/>
      </top>
      <bottom/>
      <diagonal/>
    </border>
    <border>
      <left/>
      <right style="thin">
        <color rgb="FF000000"/>
      </right>
      <top/>
      <bottom style="thin">
        <color rgb="FF000000"/>
      </bottom>
      <diagonal/>
    </border>
    <border>
      <left style="thin">
        <color rgb="FF000000"/>
      </left>
      <right style="thin">
        <color rgb="FF000000"/>
      </right>
      <top style="hair">
        <color indexed="64"/>
      </top>
      <bottom style="thin">
        <color rgb="FF000000"/>
      </bottom>
      <diagonal/>
    </border>
    <border>
      <left style="thin">
        <color rgb="FF000000"/>
      </left>
      <right style="thin">
        <color indexed="64"/>
      </right>
      <top style="hair">
        <color rgb="FF000000"/>
      </top>
      <bottom style="hair">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style="thin">
        <color indexed="64"/>
      </right>
      <top/>
      <bottom style="hair">
        <color rgb="FF000000"/>
      </bottom>
      <diagonal/>
    </border>
    <border>
      <left style="thin">
        <color rgb="FF000000"/>
      </left>
      <right style="thin">
        <color indexed="64"/>
      </right>
      <top style="hair">
        <color rgb="FF000000"/>
      </top>
      <bottom style="thin">
        <color rgb="FF000000"/>
      </bottom>
      <diagonal/>
    </border>
    <border>
      <left/>
      <right style="thin">
        <color indexed="64"/>
      </right>
      <top/>
      <bottom/>
      <diagonal/>
    </border>
    <border>
      <left style="thin">
        <color rgb="FF000000"/>
      </left>
      <right style="thin">
        <color indexed="64"/>
      </right>
      <top/>
      <bottom style="thin">
        <color indexed="64"/>
      </bottom>
      <diagonal/>
    </border>
    <border>
      <left/>
      <right style="thin">
        <color indexed="64"/>
      </right>
      <top/>
      <bottom style="thin">
        <color indexed="64"/>
      </bottom>
      <diagonal/>
    </border>
    <border>
      <left style="thin">
        <color indexed="64"/>
      </left>
      <right style="thin">
        <color rgb="FF000000"/>
      </right>
      <top style="hair">
        <color rgb="FF000000"/>
      </top>
      <bottom style="thin">
        <color rgb="FF000000"/>
      </bottom>
      <diagonal/>
    </border>
    <border>
      <left/>
      <right/>
      <top style="thin">
        <color rgb="FF000000"/>
      </top>
      <bottom style="hair">
        <color rgb="FF000000"/>
      </bottom>
      <diagonal/>
    </border>
    <border>
      <left/>
      <right/>
      <top style="hair">
        <color rgb="FF000000"/>
      </top>
      <bottom style="hair">
        <color rgb="FF000000"/>
      </bottom>
      <diagonal/>
    </border>
    <border>
      <left/>
      <right/>
      <top/>
      <bottom style="hair">
        <color rgb="FF000000"/>
      </bottom>
      <diagonal/>
    </border>
    <border>
      <left style="thin">
        <color rgb="FF000000"/>
      </left>
      <right style="thin">
        <color indexed="64"/>
      </right>
      <top style="hair">
        <color indexed="64"/>
      </top>
      <bottom/>
      <diagonal/>
    </border>
    <border>
      <left style="thin">
        <color rgb="FF000000"/>
      </left>
      <right style="thin">
        <color indexed="64"/>
      </right>
      <top style="thin">
        <color rgb="FF000000"/>
      </top>
      <bottom style="hair">
        <color indexed="64"/>
      </bottom>
      <diagonal/>
    </border>
    <border>
      <left style="thin">
        <color indexed="64"/>
      </left>
      <right style="thin">
        <color indexed="64"/>
      </right>
      <top style="thin">
        <color rgb="FF000000"/>
      </top>
      <bottom style="hair">
        <color indexed="64"/>
      </bottom>
      <diagonal/>
    </border>
    <border>
      <left/>
      <right style="thin">
        <color auto="1"/>
      </right>
      <top/>
      <bottom style="hair">
        <color indexed="64"/>
      </bottom>
      <diagonal/>
    </border>
    <border>
      <left style="thin">
        <color indexed="64"/>
      </left>
      <right style="medium">
        <color indexed="64"/>
      </right>
      <top style="thin">
        <color indexed="64"/>
      </top>
      <bottom/>
      <diagonal/>
    </border>
    <border>
      <left style="thin">
        <color rgb="FF000000"/>
      </left>
      <right style="thin">
        <color indexed="64"/>
      </right>
      <top/>
      <bottom style="hair">
        <color rgb="FF000000"/>
      </bottom>
      <diagonal/>
    </border>
    <border>
      <left style="medium">
        <color indexed="64"/>
      </left>
      <right style="medium">
        <color indexed="64"/>
      </right>
      <top/>
      <bottom style="hair">
        <color rgb="FF000000"/>
      </bottom>
      <diagonal/>
    </border>
    <border>
      <left/>
      <right style="medium">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bottom style="hair">
        <color rgb="FF000000"/>
      </bottom>
      <diagonal/>
    </border>
    <border>
      <left style="thin">
        <color indexed="64"/>
      </left>
      <right style="thin">
        <color indexed="64"/>
      </right>
      <top style="hair">
        <color indexed="64"/>
      </top>
      <bottom style="hair">
        <color rgb="FF000000"/>
      </bottom>
      <diagonal/>
    </border>
    <border>
      <left style="thin">
        <color indexed="64"/>
      </left>
      <right style="thin">
        <color indexed="64"/>
      </right>
      <top style="hair">
        <color rgb="FF000000"/>
      </top>
      <bottom style="hair">
        <color indexed="64"/>
      </bottom>
      <diagonal/>
    </border>
    <border>
      <left style="thin">
        <color indexed="64"/>
      </left>
      <right/>
      <top style="thin">
        <color rgb="FF000000"/>
      </top>
      <bottom style="hair">
        <color indexed="64"/>
      </bottom>
      <diagonal/>
    </border>
    <border>
      <left style="thin">
        <color rgb="FF000000"/>
      </left>
      <right style="thin">
        <color indexed="64"/>
      </right>
      <top style="hair">
        <color indexed="64"/>
      </top>
      <bottom style="hair">
        <color rgb="FF000000"/>
      </bottom>
      <diagonal/>
    </border>
    <border>
      <left/>
      <right style="thin">
        <color indexed="64"/>
      </right>
      <top/>
      <bottom style="hair">
        <color rgb="FF000000"/>
      </bottom>
      <diagonal/>
    </border>
    <border>
      <left style="thin">
        <color rgb="FF000000"/>
      </left>
      <right style="thin">
        <color indexed="64"/>
      </right>
      <top style="thin">
        <color rgb="FF000000"/>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rgb="FF000000"/>
      </left>
      <right/>
      <top style="hair">
        <color rgb="FF000000"/>
      </top>
      <bottom style="hair">
        <color indexed="64"/>
      </bottom>
      <diagonal/>
    </border>
    <border>
      <left style="thin">
        <color indexed="64"/>
      </left>
      <right/>
      <top style="hair">
        <color rgb="FF000000"/>
      </top>
      <bottom/>
      <diagonal/>
    </border>
    <border>
      <left style="thin">
        <color indexed="64"/>
      </left>
      <right/>
      <top style="hair">
        <color rgb="FF000000"/>
      </top>
      <bottom style="hair">
        <color indexed="64"/>
      </bottom>
      <diagonal/>
    </border>
    <border>
      <left style="thin">
        <color auto="1"/>
      </left>
      <right/>
      <top style="hair">
        <color rgb="FF000000"/>
      </top>
      <bottom style="thin">
        <color auto="1"/>
      </bottom>
      <diagonal/>
    </border>
    <border>
      <left/>
      <right style="thin">
        <color indexed="64"/>
      </right>
      <top style="hair">
        <color rgb="FF000000"/>
      </top>
      <bottom style="hair">
        <color rgb="FF000000"/>
      </bottom>
      <diagonal/>
    </border>
    <border>
      <left/>
      <right style="thin">
        <color indexed="64"/>
      </right>
      <top style="hair">
        <color rgb="FF000000"/>
      </top>
      <bottom style="thin">
        <color auto="1"/>
      </bottom>
      <diagonal/>
    </border>
    <border>
      <left style="thin">
        <color rgb="FF000000"/>
      </left>
      <right/>
      <top style="hair">
        <color indexed="64"/>
      </top>
      <bottom style="hair">
        <color rgb="FF000000"/>
      </bottom>
      <diagonal/>
    </border>
    <border>
      <left/>
      <right/>
      <top/>
      <bottom style="double">
        <color indexed="64"/>
      </bottom>
      <diagonal/>
    </border>
    <border>
      <left/>
      <right style="medium">
        <color indexed="64"/>
      </right>
      <top style="thin">
        <color indexed="64"/>
      </top>
      <bottom style="thin">
        <color indexed="64"/>
      </bottom>
      <diagonal/>
    </border>
    <border>
      <left style="thin">
        <color auto="1"/>
      </left>
      <right/>
      <top style="thin">
        <color indexed="64"/>
      </top>
      <bottom style="hair">
        <color rgb="FF000000"/>
      </bottom>
      <diagonal/>
    </border>
    <border>
      <left style="thin">
        <color indexed="64"/>
      </left>
      <right/>
      <top style="hair">
        <color rgb="FF000000"/>
      </top>
      <bottom style="thin">
        <color rgb="FF000000"/>
      </bottom>
      <diagonal/>
    </border>
    <border>
      <left style="thin">
        <color auto="1"/>
      </left>
      <right/>
      <top style="double">
        <color indexed="64"/>
      </top>
      <bottom style="hair">
        <color auto="1"/>
      </bottom>
      <diagonal/>
    </border>
    <border>
      <left style="thin">
        <color rgb="FF000000"/>
      </left>
      <right/>
      <top/>
      <bottom style="thin">
        <color rgb="FF000000"/>
      </bottom>
      <diagonal/>
    </border>
    <border>
      <left/>
      <right/>
      <top style="thin">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double">
        <color indexed="64"/>
      </left>
      <right style="double">
        <color indexed="64"/>
      </right>
      <top/>
      <bottom style="double">
        <color indexed="64"/>
      </bottom>
      <diagonal/>
    </border>
    <border>
      <left/>
      <right style="medium">
        <color indexed="64"/>
      </right>
      <top style="hair">
        <color rgb="FF000000"/>
      </top>
      <bottom style="hair">
        <color rgb="FF000000"/>
      </bottom>
      <diagonal/>
    </border>
    <border>
      <left/>
      <right style="medium">
        <color indexed="64"/>
      </right>
      <top/>
      <bottom style="hair">
        <color rgb="FF000000"/>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hair">
        <color rgb="FF000000"/>
      </top>
      <bottom style="thin">
        <color indexed="64"/>
      </bottom>
      <diagonal/>
    </border>
    <border>
      <left style="medium">
        <color indexed="64"/>
      </left>
      <right/>
      <top style="double">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rgb="FF000000"/>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hair">
        <color rgb="FF000000"/>
      </top>
      <bottom style="hair">
        <color rgb="FF000000"/>
      </bottom>
      <diagonal/>
    </border>
    <border>
      <left style="hair">
        <color indexed="64"/>
      </left>
      <right style="medium">
        <color indexed="64"/>
      </right>
      <top style="hair">
        <color rgb="FF000000"/>
      </top>
      <bottom style="thin">
        <color indexed="64"/>
      </bottom>
      <diagonal/>
    </border>
    <border>
      <left style="hair">
        <color indexed="64"/>
      </left>
      <right style="medium">
        <color indexed="64"/>
      </right>
      <top/>
      <bottom style="hair">
        <color rgb="FF000000"/>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hair">
        <color auto="1"/>
      </bottom>
      <diagonal/>
    </border>
    <border>
      <left style="hair">
        <color indexed="64"/>
      </left>
      <right style="medium">
        <color indexed="64"/>
      </right>
      <top/>
      <bottom style="hair">
        <color indexed="64"/>
      </bottom>
      <diagonal/>
    </border>
    <border>
      <left/>
      <right style="thin">
        <color rgb="FF000000"/>
      </right>
      <top/>
      <bottom style="hair">
        <color indexed="64"/>
      </bottom>
      <diagonal/>
    </border>
    <border>
      <left style="medium">
        <color indexed="64"/>
      </left>
      <right/>
      <top style="double">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hair">
        <color rgb="FF000000"/>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rgb="FF000000"/>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thin">
        <color indexed="64"/>
      </top>
      <bottom/>
      <diagonal/>
    </border>
    <border>
      <left style="thin">
        <color rgb="FF000000"/>
      </left>
      <right style="thin">
        <color auto="1"/>
      </right>
      <top style="thin">
        <color indexed="64"/>
      </top>
      <bottom style="hair">
        <color rgb="FF000000"/>
      </bottom>
      <diagonal/>
    </border>
    <border>
      <left style="thin">
        <color indexed="64"/>
      </left>
      <right style="medium">
        <color indexed="64"/>
      </right>
      <top style="thin">
        <color rgb="FF000000"/>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rgb="FF000000"/>
      </right>
      <top style="hair">
        <color rgb="FF000000"/>
      </top>
      <bottom style="hair">
        <color indexed="64"/>
      </bottom>
      <diagonal/>
    </border>
    <border>
      <left/>
      <right style="thin">
        <color indexed="64"/>
      </right>
      <top style="hair">
        <color rgb="FF000000"/>
      </top>
      <bottom style="hair">
        <color indexed="64"/>
      </bottom>
      <diagonal/>
    </border>
    <border>
      <left style="thin">
        <color rgb="FF000000"/>
      </left>
      <right/>
      <top style="thin">
        <color rgb="FF000000"/>
      </top>
      <bottom/>
      <diagonal/>
    </border>
    <border>
      <left/>
      <right style="medium">
        <color rgb="FF000000"/>
      </right>
      <top style="thin">
        <color rgb="FF000000"/>
      </top>
      <bottom style="hair">
        <color rgb="FF000000"/>
      </bottom>
      <diagonal/>
    </border>
    <border>
      <left/>
      <right style="medium">
        <color indexed="64"/>
      </right>
      <top style="thin">
        <color rgb="FF000000"/>
      </top>
      <bottom style="hair">
        <color rgb="FF000000"/>
      </bottom>
      <diagonal/>
    </border>
    <border>
      <left/>
      <right style="medium">
        <color rgb="FF000000"/>
      </right>
      <top style="hair">
        <color rgb="FF000000"/>
      </top>
      <bottom style="thin">
        <color indexed="64"/>
      </bottom>
      <diagonal/>
    </border>
    <border>
      <left/>
      <right style="medium">
        <color rgb="FF000000"/>
      </right>
      <top/>
      <bottom style="thin">
        <color indexed="64"/>
      </bottom>
      <diagonal/>
    </border>
    <border>
      <left/>
      <right style="thin">
        <color indexed="64"/>
      </right>
      <top style="double">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bottom style="hair">
        <color indexed="64"/>
      </bottom>
      <diagonal/>
    </border>
    <border>
      <left style="medium">
        <color indexed="64"/>
      </left>
      <right style="medium">
        <color indexed="64"/>
      </right>
      <top style="hair">
        <color rgb="FF000000"/>
      </top>
      <bottom style="double">
        <color indexed="64"/>
      </bottom>
      <diagonal/>
    </border>
    <border>
      <left style="hair">
        <color indexed="64"/>
      </left>
      <right style="medium">
        <color indexed="64"/>
      </right>
      <top style="thin">
        <color indexed="64"/>
      </top>
      <bottom style="hair">
        <color rgb="FF000000"/>
      </bottom>
      <diagonal/>
    </border>
    <border>
      <left/>
      <right style="medium">
        <color indexed="64"/>
      </right>
      <top style="hair">
        <color rgb="FF000000"/>
      </top>
      <bottom/>
      <diagonal/>
    </border>
    <border>
      <left style="thin">
        <color indexed="64"/>
      </left>
      <right/>
      <top style="hair">
        <color indexed="64"/>
      </top>
      <bottom style="hair">
        <color rgb="FF000000"/>
      </bottom>
      <diagonal/>
    </border>
    <border>
      <left style="double">
        <color indexed="64"/>
      </left>
      <right/>
      <top/>
      <bottom/>
      <diagonal/>
    </border>
    <border>
      <left style="double">
        <color indexed="64"/>
      </left>
      <right/>
      <top style="double">
        <color indexed="64"/>
      </top>
      <bottom style="double">
        <color indexed="64"/>
      </bottom>
      <diagonal/>
    </border>
    <border>
      <left style="thin">
        <color indexed="64"/>
      </left>
      <right style="thin">
        <color rgb="FF000000"/>
      </right>
      <top style="hair">
        <color indexed="64"/>
      </top>
      <bottom style="thin">
        <color rgb="FF000000"/>
      </bottom>
      <diagonal/>
    </border>
    <border>
      <left style="thin">
        <color indexed="64"/>
      </left>
      <right style="thin">
        <color indexed="64"/>
      </right>
      <top style="hair">
        <color indexed="64"/>
      </top>
      <bottom style="thin">
        <color rgb="FF000000"/>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auto="1"/>
      </left>
      <right style="thin">
        <color indexed="64"/>
      </right>
      <top style="hair">
        <color rgb="FF000000"/>
      </top>
      <bottom/>
      <diagonal/>
    </border>
    <border>
      <left/>
      <right style="thin">
        <color indexed="64"/>
      </right>
      <top style="hair">
        <color indexed="64"/>
      </top>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rgb="FF000000"/>
      </left>
      <right/>
      <top style="hair">
        <color indexed="64"/>
      </top>
      <bottom style="thin">
        <color rgb="FF000000"/>
      </bottom>
      <diagonal/>
    </border>
    <border>
      <left style="medium">
        <color indexed="64"/>
      </left>
      <right style="hair">
        <color indexed="64"/>
      </right>
      <top/>
      <bottom style="hair">
        <color indexed="64"/>
      </bottom>
      <diagonal/>
    </border>
    <border>
      <left style="medium">
        <color indexed="64"/>
      </left>
      <right/>
      <top/>
      <bottom style="hair">
        <color rgb="FF000000"/>
      </bottom>
      <diagonal/>
    </border>
    <border>
      <left style="medium">
        <color indexed="64"/>
      </left>
      <right/>
      <top style="hair">
        <color rgb="FF000000"/>
      </top>
      <bottom style="hair">
        <color rgb="FF000000"/>
      </bottom>
      <diagonal/>
    </border>
    <border>
      <left style="medium">
        <color indexed="64"/>
      </left>
      <right/>
      <top style="hair">
        <color rgb="FF000000"/>
      </top>
      <bottom style="thin">
        <color auto="1"/>
      </bottom>
      <diagonal/>
    </border>
    <border>
      <left style="medium">
        <color indexed="64"/>
      </left>
      <right/>
      <top style="hair">
        <color rgb="FF000000"/>
      </top>
      <bottom/>
      <diagonal/>
    </border>
    <border>
      <left style="medium">
        <color indexed="64"/>
      </left>
      <right/>
      <top style="hair">
        <color indexed="64"/>
      </top>
      <bottom style="hair">
        <color rgb="FF000000"/>
      </bottom>
      <diagonal/>
    </border>
    <border>
      <left/>
      <right style="medium">
        <color indexed="64"/>
      </right>
      <top style="hair">
        <color rgb="FF000000"/>
      </top>
      <bottom style="medium">
        <color indexed="64"/>
      </bottom>
      <diagonal/>
    </border>
    <border>
      <left style="medium">
        <color indexed="64"/>
      </left>
      <right/>
      <top style="hair">
        <color rgb="FF000000"/>
      </top>
      <bottom style="hair">
        <color indexed="64"/>
      </bottom>
      <diagonal/>
    </border>
    <border>
      <left style="medium">
        <color indexed="64"/>
      </left>
      <right style="hair">
        <color indexed="64"/>
      </right>
      <top style="hair">
        <color indexed="64"/>
      </top>
      <bottom style="hair">
        <color rgb="FF000000"/>
      </bottom>
      <diagonal/>
    </border>
    <border>
      <left style="medium">
        <color indexed="64"/>
      </left>
      <right/>
      <top style="hair">
        <color rgb="FF000000"/>
      </top>
      <bottom style="thin">
        <color rgb="FF000000"/>
      </bottom>
      <diagonal/>
    </border>
    <border>
      <left style="medium">
        <color indexed="64"/>
      </left>
      <right/>
      <top style="hair">
        <color rgb="FF000000"/>
      </top>
      <bottom style="medium">
        <color indexed="64"/>
      </bottom>
      <diagonal/>
    </border>
    <border>
      <left style="hair">
        <color indexed="64"/>
      </left>
      <right style="medium">
        <color indexed="64"/>
      </right>
      <top style="hair">
        <color rgb="FF000000"/>
      </top>
      <bottom style="medium">
        <color indexed="64"/>
      </bottom>
      <diagonal/>
    </border>
    <border>
      <left style="medium">
        <color indexed="64"/>
      </left>
      <right/>
      <top style="thin">
        <color rgb="FF000000"/>
      </top>
      <bottom style="hair">
        <color rgb="FF000000"/>
      </bottom>
      <diagonal/>
    </border>
    <border>
      <left style="thin">
        <color indexed="64"/>
      </left>
      <right/>
      <top style="double">
        <color indexed="64"/>
      </top>
      <bottom/>
      <diagonal/>
    </border>
    <border>
      <left style="medium">
        <color indexed="64"/>
      </left>
      <right/>
      <top style="double">
        <color indexed="64"/>
      </top>
      <bottom/>
      <diagonal/>
    </border>
    <border>
      <left style="medium">
        <color indexed="64"/>
      </left>
      <right style="medium">
        <color indexed="64"/>
      </right>
      <top style="double">
        <color indexed="64"/>
      </top>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indexed="64"/>
      </bottom>
      <diagonal/>
    </border>
    <border>
      <left style="medium">
        <color indexed="64"/>
      </left>
      <right style="medium">
        <color indexed="64"/>
      </right>
      <top style="thin">
        <color indexed="64"/>
      </top>
      <bottom style="hair">
        <color rgb="FF000000"/>
      </bottom>
      <diagonal/>
    </border>
    <border>
      <left style="thin">
        <color rgb="FF000000"/>
      </left>
      <right style="thin">
        <color rgb="FF000000"/>
      </right>
      <top style="thin">
        <color indexed="64"/>
      </top>
      <bottom style="double">
        <color indexed="64"/>
      </bottom>
      <diagonal/>
    </border>
  </borders>
  <cellStyleXfs count="120">
    <xf numFmtId="0" fontId="0" fillId="0" borderId="0"/>
    <xf numFmtId="0" fontId="26" fillId="0" borderId="1"/>
    <xf numFmtId="0" fontId="27" fillId="0" borderId="1">
      <alignment vertical="center"/>
    </xf>
    <xf numFmtId="0" fontId="27" fillId="0" borderId="1">
      <alignment vertical="center"/>
    </xf>
    <xf numFmtId="0" fontId="9" fillId="0" borderId="1">
      <alignment vertical="center"/>
    </xf>
    <xf numFmtId="0" fontId="27" fillId="0" borderId="1">
      <alignment vertical="center"/>
    </xf>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23" fillId="0" borderId="1"/>
    <xf numFmtId="0" fontId="8" fillId="0" borderId="1">
      <alignment vertical="center"/>
    </xf>
    <xf numFmtId="38" fontId="44" fillId="0" borderId="0" applyFont="0" applyFill="0" applyBorder="0" applyAlignment="0" applyProtection="0">
      <alignment vertical="center"/>
    </xf>
    <xf numFmtId="0" fontId="47" fillId="0" borderId="1"/>
    <xf numFmtId="0" fontId="7" fillId="0" borderId="1">
      <alignment vertical="center"/>
    </xf>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38" fontId="23" fillId="0" borderId="1" applyFont="0" applyFill="0" applyBorder="0" applyAlignment="0" applyProtection="0">
      <alignment vertical="center"/>
    </xf>
    <xf numFmtId="0" fontId="47" fillId="0" borderId="1"/>
    <xf numFmtId="0" fontId="47" fillId="0" borderId="1"/>
    <xf numFmtId="0" fontId="47" fillId="0" borderId="1"/>
    <xf numFmtId="0" fontId="47" fillId="0" borderId="1"/>
    <xf numFmtId="0" fontId="47" fillId="0" borderId="1"/>
    <xf numFmtId="0" fontId="53" fillId="0" borderId="1"/>
    <xf numFmtId="0" fontId="6" fillId="0" borderId="1">
      <alignment vertical="center"/>
    </xf>
    <xf numFmtId="0" fontId="6" fillId="0" borderId="1">
      <alignment vertical="center"/>
    </xf>
    <xf numFmtId="0" fontId="23" fillId="0" borderId="1"/>
    <xf numFmtId="0" fontId="6" fillId="0" borderId="1">
      <alignment vertical="center"/>
    </xf>
    <xf numFmtId="0" fontId="23" fillId="0" borderId="1"/>
    <xf numFmtId="0" fontId="23" fillId="0" borderId="1"/>
    <xf numFmtId="0" fontId="23" fillId="0" borderId="1"/>
    <xf numFmtId="0" fontId="23" fillId="0" borderId="1"/>
    <xf numFmtId="0" fontId="23" fillId="0" borderId="1"/>
    <xf numFmtId="0" fontId="53" fillId="0" borderId="1"/>
    <xf numFmtId="0" fontId="53" fillId="0" borderId="1"/>
    <xf numFmtId="0" fontId="5" fillId="0" borderId="1">
      <alignment vertical="center"/>
    </xf>
    <xf numFmtId="0" fontId="5" fillId="0" borderId="1">
      <alignment vertical="center"/>
    </xf>
    <xf numFmtId="0" fontId="5" fillId="0" borderId="1">
      <alignment vertical="center"/>
    </xf>
    <xf numFmtId="0" fontId="53" fillId="0" borderId="1"/>
    <xf numFmtId="0" fontId="53" fillId="0" borderId="1"/>
    <xf numFmtId="0" fontId="53" fillId="0" borderId="1"/>
    <xf numFmtId="0" fontId="53" fillId="0" borderId="1"/>
    <xf numFmtId="0" fontId="53" fillId="0" borderId="1"/>
    <xf numFmtId="0" fontId="53" fillId="0" borderId="1"/>
    <xf numFmtId="0" fontId="53" fillId="0" borderId="1"/>
    <xf numFmtId="0" fontId="54" fillId="0" borderId="1"/>
    <xf numFmtId="0" fontId="4" fillId="0" borderId="1">
      <alignment vertical="center"/>
    </xf>
    <xf numFmtId="0" fontId="54" fillId="0" borderId="1"/>
    <xf numFmtId="0" fontId="4" fillId="0" borderId="1">
      <alignment vertical="center"/>
    </xf>
    <xf numFmtId="0" fontId="4" fillId="0" borderId="1">
      <alignment vertical="center"/>
    </xf>
    <xf numFmtId="0" fontId="54" fillId="0" borderId="1"/>
    <xf numFmtId="0" fontId="54" fillId="0" borderId="1"/>
    <xf numFmtId="0" fontId="23" fillId="0" borderId="1"/>
    <xf numFmtId="0" fontId="4" fillId="0" borderId="1">
      <alignment vertical="center"/>
    </xf>
    <xf numFmtId="0" fontId="4" fillId="0" borderId="1">
      <alignment vertical="center"/>
    </xf>
    <xf numFmtId="0" fontId="4" fillId="0" borderId="1">
      <alignment vertical="center"/>
    </xf>
    <xf numFmtId="0" fontId="23" fillId="0" borderId="1"/>
    <xf numFmtId="0" fontId="23" fillId="0" borderId="1"/>
    <xf numFmtId="0" fontId="4" fillId="0" borderId="1">
      <alignment vertical="center"/>
    </xf>
    <xf numFmtId="0" fontId="4" fillId="0" borderId="1">
      <alignment vertical="center"/>
    </xf>
    <xf numFmtId="0" fontId="4" fillId="0" borderId="1">
      <alignment vertical="center"/>
    </xf>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54" fillId="0" borderId="1"/>
    <xf numFmtId="0" fontId="54" fillId="0" borderId="1"/>
    <xf numFmtId="0" fontId="54" fillId="0" borderId="1"/>
    <xf numFmtId="0" fontId="3" fillId="0" borderId="1">
      <alignment vertical="center"/>
    </xf>
    <xf numFmtId="0" fontId="3" fillId="0" borderId="1">
      <alignment vertical="center"/>
    </xf>
    <xf numFmtId="0" fontId="3" fillId="0" borderId="1">
      <alignment vertical="center"/>
    </xf>
    <xf numFmtId="0" fontId="54" fillId="0" borderId="1"/>
    <xf numFmtId="0" fontId="3" fillId="0" borderId="1">
      <alignment vertical="center"/>
    </xf>
    <xf numFmtId="0" fontId="3" fillId="0" borderId="1">
      <alignment vertical="center"/>
    </xf>
    <xf numFmtId="0" fontId="3" fillId="0" borderId="1">
      <alignment vertical="center"/>
    </xf>
    <xf numFmtId="0" fontId="3" fillId="0" borderId="1">
      <alignment vertical="center"/>
    </xf>
    <xf numFmtId="0" fontId="3" fillId="0" borderId="1">
      <alignment vertical="center"/>
    </xf>
    <xf numFmtId="0" fontId="3" fillId="0" borderId="1">
      <alignment vertical="center"/>
    </xf>
    <xf numFmtId="0" fontId="54" fillId="0" borderId="1"/>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54" fillId="0" borderId="1"/>
    <xf numFmtId="0" fontId="1" fillId="0" borderId="1">
      <alignment vertical="center"/>
    </xf>
    <xf numFmtId="0" fontId="1" fillId="0" borderId="1">
      <alignment vertical="center"/>
    </xf>
    <xf numFmtId="0" fontId="1" fillId="0" borderId="1">
      <alignment vertical="center"/>
    </xf>
    <xf numFmtId="0" fontId="1" fillId="0" borderId="1">
      <alignment vertical="center"/>
    </xf>
    <xf numFmtId="0" fontId="1" fillId="0" borderId="1">
      <alignment vertical="center"/>
    </xf>
    <xf numFmtId="0" fontId="1" fillId="0" borderId="1">
      <alignment vertical="center"/>
    </xf>
    <xf numFmtId="0" fontId="1" fillId="0" borderId="1">
      <alignment vertical="center"/>
    </xf>
    <xf numFmtId="0" fontId="1" fillId="0" borderId="1">
      <alignment vertical="center"/>
    </xf>
    <xf numFmtId="0" fontId="1" fillId="0" borderId="1">
      <alignment vertical="center"/>
    </xf>
    <xf numFmtId="0" fontId="54" fillId="0" borderId="1"/>
  </cellStyleXfs>
  <cellXfs count="1468">
    <xf numFmtId="0" fontId="0" fillId="0" borderId="0" xfId="0"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6" fillId="0" borderId="1" xfId="0" applyFont="1" applyBorder="1" applyAlignment="1">
      <alignment horizontal="center" vertical="center"/>
    </xf>
    <xf numFmtId="0" fontId="13" fillId="0" borderId="1"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vertical="center"/>
    </xf>
    <xf numFmtId="177" fontId="13" fillId="0" borderId="1" xfId="0" applyNumberFormat="1" applyFont="1" applyBorder="1" applyAlignment="1">
      <alignment vertical="center"/>
    </xf>
    <xf numFmtId="0" fontId="13" fillId="3" borderId="41" xfId="0" applyFont="1" applyFill="1" applyBorder="1" applyAlignment="1">
      <alignment horizontal="center" vertical="center"/>
    </xf>
    <xf numFmtId="0" fontId="13" fillId="0" borderId="16" xfId="0" applyFont="1" applyBorder="1" applyAlignment="1">
      <alignment horizontal="center" vertical="center"/>
    </xf>
    <xf numFmtId="0" fontId="13" fillId="0" borderId="15" xfId="0" applyFont="1" applyBorder="1" applyAlignment="1">
      <alignment horizontal="center" vertical="center"/>
    </xf>
    <xf numFmtId="177" fontId="13" fillId="0" borderId="17" xfId="0" applyNumberFormat="1" applyFont="1" applyBorder="1" applyAlignment="1">
      <alignment horizontal="center" vertical="center"/>
    </xf>
    <xf numFmtId="0" fontId="13" fillId="0" borderId="12" xfId="0" applyFont="1" applyBorder="1" applyAlignment="1">
      <alignment horizontal="center" vertical="center"/>
    </xf>
    <xf numFmtId="177" fontId="13" fillId="0" borderId="14" xfId="0" applyNumberFormat="1" applyFont="1" applyBorder="1" applyAlignment="1">
      <alignment horizontal="center" vertical="center"/>
    </xf>
    <xf numFmtId="0" fontId="13" fillId="0" borderId="13" xfId="0" applyFont="1" applyBorder="1" applyAlignment="1">
      <alignment horizontal="center" vertical="center"/>
    </xf>
    <xf numFmtId="0" fontId="13" fillId="0" borderId="27" xfId="0" applyFont="1" applyBorder="1" applyAlignment="1">
      <alignment horizontal="center" vertical="center"/>
    </xf>
    <xf numFmtId="0" fontId="13" fillId="0" borderId="31" xfId="0" applyFont="1" applyBorder="1" applyAlignment="1">
      <alignment horizontal="center" vertical="center"/>
    </xf>
    <xf numFmtId="49" fontId="13" fillId="0" borderId="31" xfId="0" applyNumberFormat="1" applyFont="1" applyBorder="1" applyAlignment="1">
      <alignment horizontal="center" vertical="center"/>
    </xf>
    <xf numFmtId="0" fontId="13" fillId="0" borderId="35" xfId="0" applyFont="1" applyBorder="1" applyAlignment="1">
      <alignment horizontal="center" vertical="center"/>
    </xf>
    <xf numFmtId="49" fontId="13" fillId="0" borderId="35" xfId="0" applyNumberFormat="1" applyFont="1" applyBorder="1" applyAlignment="1">
      <alignment horizontal="center" vertical="center"/>
    </xf>
    <xf numFmtId="0" fontId="13" fillId="0" borderId="39" xfId="0" applyFont="1" applyBorder="1" applyAlignment="1">
      <alignment horizontal="center" vertical="center"/>
    </xf>
    <xf numFmtId="49" fontId="13" fillId="0" borderId="39" xfId="0" applyNumberFormat="1" applyFont="1" applyBorder="1" applyAlignment="1">
      <alignment horizontal="center" vertical="center"/>
    </xf>
    <xf numFmtId="49" fontId="13" fillId="0" borderId="0" xfId="0" applyNumberFormat="1" applyFont="1" applyAlignment="1">
      <alignment vertical="center"/>
    </xf>
    <xf numFmtId="0" fontId="15" fillId="0" borderId="0" xfId="0" applyFont="1" applyAlignment="1">
      <alignment horizontal="center" vertical="center"/>
    </xf>
    <xf numFmtId="177" fontId="13" fillId="0" borderId="0" xfId="0" applyNumberFormat="1" applyFont="1" applyAlignment="1">
      <alignment vertical="center"/>
    </xf>
    <xf numFmtId="0" fontId="16" fillId="0" borderId="0" xfId="0" applyFont="1" applyAlignment="1">
      <alignment vertical="center"/>
    </xf>
    <xf numFmtId="0" fontId="32" fillId="0" borderId="1" xfId="0" applyFont="1" applyBorder="1" applyAlignment="1">
      <alignment vertical="center"/>
    </xf>
    <xf numFmtId="0" fontId="16" fillId="0" borderId="1" xfId="0" applyFont="1" applyBorder="1"/>
    <xf numFmtId="0" fontId="0" fillId="0" borderId="1" xfId="0" applyBorder="1"/>
    <xf numFmtId="0" fontId="16" fillId="0" borderId="1" xfId="0" applyFont="1" applyBorder="1" applyAlignment="1">
      <alignment vertical="center"/>
    </xf>
    <xf numFmtId="0" fontId="0" fillId="0" borderId="1" xfId="0" applyBorder="1" applyAlignment="1">
      <alignment vertical="top"/>
    </xf>
    <xf numFmtId="177" fontId="0" fillId="0" borderId="0" xfId="0" applyNumberFormat="1" applyAlignment="1">
      <alignment vertical="center"/>
    </xf>
    <xf numFmtId="0" fontId="0" fillId="0" borderId="0" xfId="0" applyAlignment="1">
      <alignment horizontal="center" vertical="center"/>
    </xf>
    <xf numFmtId="0" fontId="19" fillId="0" borderId="0" xfId="0" applyFont="1" applyAlignment="1">
      <alignment vertical="center"/>
    </xf>
    <xf numFmtId="0" fontId="23" fillId="0" borderId="0" xfId="0" applyFont="1" applyAlignment="1">
      <alignment vertical="center"/>
    </xf>
    <xf numFmtId="0" fontId="13" fillId="3" borderId="23" xfId="0" applyFont="1" applyFill="1" applyBorder="1" applyAlignment="1">
      <alignment horizontal="center" vertical="center"/>
    </xf>
    <xf numFmtId="49" fontId="16" fillId="3" borderId="23" xfId="0" applyNumberFormat="1" applyFont="1" applyFill="1" applyBorder="1" applyAlignment="1">
      <alignment horizontal="center" vertical="center"/>
    </xf>
    <xf numFmtId="0" fontId="13" fillId="3" borderId="24" xfId="0" applyFont="1" applyFill="1" applyBorder="1" applyAlignment="1">
      <alignment horizontal="center" vertical="center"/>
    </xf>
    <xf numFmtId="177" fontId="13" fillId="3" borderId="24" xfId="0" applyNumberFormat="1" applyFont="1" applyFill="1" applyBorder="1" applyAlignment="1">
      <alignment horizontal="center" vertical="center"/>
    </xf>
    <xf numFmtId="0" fontId="28" fillId="3" borderId="23" xfId="0" applyFont="1" applyFill="1" applyBorder="1" applyAlignment="1">
      <alignment horizontal="center" vertical="center"/>
    </xf>
    <xf numFmtId="0" fontId="16" fillId="0" borderId="22" xfId="0" applyFont="1" applyBorder="1" applyAlignment="1">
      <alignment horizontal="center" vertical="center"/>
    </xf>
    <xf numFmtId="0" fontId="16" fillId="0" borderId="17" xfId="0" applyFont="1" applyBorder="1" applyAlignment="1">
      <alignment horizontal="center" vertical="center"/>
    </xf>
    <xf numFmtId="0" fontId="16" fillId="0" borderId="20" xfId="0" applyFont="1" applyBorder="1" applyAlignment="1">
      <alignment horizontal="center" vertical="center"/>
    </xf>
    <xf numFmtId="0" fontId="16" fillId="0" borderId="14" xfId="0" applyFont="1" applyBorder="1" applyAlignment="1">
      <alignment horizontal="center" vertical="center"/>
    </xf>
    <xf numFmtId="0" fontId="23" fillId="0" borderId="0" xfId="0" applyFont="1" applyAlignment="1">
      <alignment vertical="center" wrapText="1"/>
    </xf>
    <xf numFmtId="0" fontId="28" fillId="0" borderId="1" xfId="0" applyFont="1" applyBorder="1"/>
    <xf numFmtId="0" fontId="28" fillId="0" borderId="1" xfId="0" applyFont="1" applyBorder="1" applyAlignment="1">
      <alignment horizontal="left" vertical="center"/>
    </xf>
    <xf numFmtId="0" fontId="35" fillId="0" borderId="1" xfId="0" applyFont="1" applyBorder="1" applyAlignment="1">
      <alignment vertical="center"/>
    </xf>
    <xf numFmtId="177" fontId="13" fillId="0" borderId="36" xfId="0" applyNumberFormat="1" applyFont="1" applyBorder="1" applyAlignment="1">
      <alignment horizontal="center" vertical="center"/>
    </xf>
    <xf numFmtId="0" fontId="13" fillId="0" borderId="64" xfId="0" applyFont="1" applyBorder="1" applyAlignment="1">
      <alignment horizontal="center" vertical="center"/>
    </xf>
    <xf numFmtId="177" fontId="13" fillId="0" borderId="65" xfId="0" applyNumberFormat="1" applyFont="1" applyBorder="1" applyAlignment="1">
      <alignment horizontal="center" vertical="center"/>
    </xf>
    <xf numFmtId="0" fontId="13" fillId="0" borderId="57" xfId="0" applyFont="1" applyBorder="1" applyAlignment="1">
      <alignment horizontal="center" vertical="center"/>
    </xf>
    <xf numFmtId="0" fontId="33" fillId="0" borderId="69" xfId="0" applyFont="1" applyBorder="1" applyAlignment="1">
      <alignment vertical="center"/>
    </xf>
    <xf numFmtId="0" fontId="13" fillId="0" borderId="8" xfId="0" applyFont="1" applyBorder="1" applyAlignment="1">
      <alignment horizontal="center" vertical="center"/>
    </xf>
    <xf numFmtId="0" fontId="16" fillId="0" borderId="35" xfId="0" applyFont="1" applyBorder="1" applyAlignment="1">
      <alignment horizontal="center" vertical="center"/>
    </xf>
    <xf numFmtId="177" fontId="13" fillId="0" borderId="82" xfId="0" applyNumberFormat="1" applyFont="1" applyBorder="1" applyAlignment="1">
      <alignment horizontal="center" vertical="center"/>
    </xf>
    <xf numFmtId="177" fontId="13" fillId="0" borderId="83" xfId="0" applyNumberFormat="1" applyFont="1" applyBorder="1" applyAlignment="1">
      <alignment horizontal="center" vertical="center"/>
    </xf>
    <xf numFmtId="177" fontId="13" fillId="0" borderId="84" xfId="0" applyNumberFormat="1" applyFont="1" applyBorder="1" applyAlignment="1">
      <alignment horizontal="center" vertical="center"/>
    </xf>
    <xf numFmtId="177" fontId="13" fillId="0" borderId="85" xfId="0" applyNumberFormat="1" applyFont="1" applyBorder="1" applyAlignment="1">
      <alignment horizontal="center" vertical="center"/>
    </xf>
    <xf numFmtId="0" fontId="13" fillId="0" borderId="63" xfId="0" applyFont="1" applyBorder="1" applyAlignment="1">
      <alignment vertical="center"/>
    </xf>
    <xf numFmtId="0" fontId="13" fillId="0" borderId="74" xfId="0" applyFont="1" applyBorder="1" applyAlignment="1">
      <alignment horizontal="center" vertical="center"/>
    </xf>
    <xf numFmtId="177" fontId="13" fillId="0" borderId="86" xfId="0" applyNumberFormat="1" applyFont="1" applyBorder="1" applyAlignment="1">
      <alignment horizontal="center" vertical="center"/>
    </xf>
    <xf numFmtId="0" fontId="13" fillId="0" borderId="76" xfId="0" applyFont="1" applyBorder="1" applyAlignment="1">
      <alignment vertical="center"/>
    </xf>
    <xf numFmtId="0" fontId="13" fillId="0" borderId="6" xfId="0" applyFont="1" applyBorder="1" applyAlignment="1">
      <alignment horizontal="center" vertical="center"/>
    </xf>
    <xf numFmtId="177" fontId="13" fillId="0" borderId="87" xfId="0" applyNumberFormat="1" applyFont="1" applyBorder="1" applyAlignment="1">
      <alignment horizontal="center" vertical="center"/>
    </xf>
    <xf numFmtId="0" fontId="34" fillId="0" borderId="0" xfId="0" applyFont="1" applyAlignment="1">
      <alignment vertical="center"/>
    </xf>
    <xf numFmtId="0" fontId="13" fillId="0" borderId="35" xfId="0" applyFont="1" applyBorder="1" applyAlignment="1">
      <alignment vertical="center"/>
    </xf>
    <xf numFmtId="0" fontId="16" fillId="0" borderId="39" xfId="0" applyFont="1" applyBorder="1" applyAlignment="1">
      <alignment horizontal="center" vertical="center"/>
    </xf>
    <xf numFmtId="177" fontId="13" fillId="0" borderId="40" xfId="0" applyNumberFormat="1" applyFont="1" applyBorder="1" applyAlignment="1">
      <alignment horizontal="center" vertical="center"/>
    </xf>
    <xf numFmtId="177" fontId="13" fillId="0" borderId="32" xfId="0" applyNumberFormat="1" applyFont="1" applyBorder="1" applyAlignment="1">
      <alignment horizontal="center" vertical="center"/>
    </xf>
    <xf numFmtId="177" fontId="13" fillId="0" borderId="71" xfId="0" applyNumberFormat="1" applyFont="1" applyBorder="1" applyAlignment="1">
      <alignment horizontal="center" vertical="center"/>
    </xf>
    <xf numFmtId="0" fontId="13" fillId="0" borderId="58" xfId="0" applyFont="1" applyBorder="1" applyAlignment="1">
      <alignment horizontal="center" vertical="center"/>
    </xf>
    <xf numFmtId="0" fontId="13" fillId="0" borderId="58" xfId="0" applyFont="1" applyBorder="1" applyAlignment="1">
      <alignment vertical="center"/>
    </xf>
    <xf numFmtId="0" fontId="23" fillId="0" borderId="1" xfId="0" applyFont="1" applyBorder="1" applyAlignment="1">
      <alignment vertical="center"/>
    </xf>
    <xf numFmtId="0" fontId="19" fillId="0" borderId="1" xfId="0" applyFont="1" applyBorder="1" applyAlignment="1">
      <alignment vertical="center"/>
    </xf>
    <xf numFmtId="177" fontId="0" fillId="0" borderId="1" xfId="0" applyNumberFormat="1" applyBorder="1" applyAlignment="1">
      <alignment vertical="center"/>
    </xf>
    <xf numFmtId="0" fontId="13" fillId="0" borderId="38" xfId="0" applyFont="1" applyBorder="1" applyAlignment="1">
      <alignment horizontal="center" vertical="center"/>
    </xf>
    <xf numFmtId="0" fontId="13" fillId="0" borderId="33" xfId="0" applyFont="1" applyBorder="1" applyAlignment="1">
      <alignment horizontal="center" vertical="center"/>
    </xf>
    <xf numFmtId="0" fontId="13" fillId="0" borderId="37" xfId="0" applyFont="1" applyBorder="1" applyAlignment="1">
      <alignment horizontal="center" vertical="center"/>
    </xf>
    <xf numFmtId="0" fontId="0" fillId="0" borderId="1" xfId="0" applyBorder="1" applyAlignment="1">
      <alignment horizontal="center" vertical="center"/>
    </xf>
    <xf numFmtId="0" fontId="36" fillId="0" borderId="0" xfId="0" applyFont="1" applyAlignment="1">
      <alignment vertical="center"/>
    </xf>
    <xf numFmtId="0" fontId="0" fillId="4" borderId="0" xfId="0" applyFill="1" applyAlignment="1">
      <alignment vertical="center"/>
    </xf>
    <xf numFmtId="0" fontId="0" fillId="5" borderId="0" xfId="0" applyFill="1" applyAlignment="1">
      <alignment vertical="center"/>
    </xf>
    <xf numFmtId="0" fontId="0" fillId="6" borderId="0" xfId="0" applyFill="1" applyAlignment="1">
      <alignment vertical="center"/>
    </xf>
    <xf numFmtId="0" fontId="0" fillId="7" borderId="0" xfId="0" applyFill="1" applyAlignment="1">
      <alignment vertical="center"/>
    </xf>
    <xf numFmtId="0" fontId="0" fillId="8" borderId="0" xfId="0" applyFill="1" applyAlignment="1">
      <alignment vertical="center"/>
    </xf>
    <xf numFmtId="0" fontId="38" fillId="0" borderId="0" xfId="0" applyFont="1" applyAlignment="1">
      <alignment vertical="center"/>
    </xf>
    <xf numFmtId="0" fontId="0" fillId="9" borderId="0" xfId="0" applyFill="1" applyAlignment="1">
      <alignment vertical="center"/>
    </xf>
    <xf numFmtId="0" fontId="0" fillId="10" borderId="0" xfId="0" applyFill="1" applyAlignment="1">
      <alignment vertical="center"/>
    </xf>
    <xf numFmtId="179" fontId="36" fillId="0" borderId="0" xfId="0" applyNumberFormat="1" applyFont="1" applyAlignment="1">
      <alignment horizontal="center" vertical="center"/>
    </xf>
    <xf numFmtId="179" fontId="0" fillId="0" borderId="0" xfId="0" applyNumberFormat="1" applyAlignment="1">
      <alignment horizontal="center" vertical="center"/>
    </xf>
    <xf numFmtId="0" fontId="16" fillId="0" borderId="9" xfId="0" applyFont="1" applyBorder="1" applyAlignment="1">
      <alignment horizontal="center" vertical="center"/>
    </xf>
    <xf numFmtId="49" fontId="13" fillId="0" borderId="13" xfId="0" applyNumberFormat="1" applyFont="1" applyBorder="1" applyAlignment="1">
      <alignment horizontal="center" vertical="center"/>
    </xf>
    <xf numFmtId="178" fontId="13" fillId="0" borderId="13" xfId="0" applyNumberFormat="1" applyFont="1" applyBorder="1" applyAlignment="1">
      <alignment horizontal="center" vertical="center"/>
    </xf>
    <xf numFmtId="49" fontId="13" fillId="0" borderId="19" xfId="0" applyNumberFormat="1" applyFont="1" applyBorder="1" applyAlignment="1">
      <alignment horizontal="center" vertical="center"/>
    </xf>
    <xf numFmtId="178" fontId="13" fillId="0" borderId="19"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9"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13" fillId="0" borderId="59" xfId="0" applyNumberFormat="1" applyFont="1" applyBorder="1" applyAlignment="1">
      <alignment horizontal="center" vertical="center"/>
    </xf>
    <xf numFmtId="49" fontId="13" fillId="0" borderId="16" xfId="0" applyNumberFormat="1" applyFont="1" applyBorder="1" applyAlignment="1">
      <alignment horizontal="center" vertical="center"/>
    </xf>
    <xf numFmtId="179" fontId="13" fillId="0" borderId="35" xfId="0" applyNumberFormat="1" applyFont="1" applyBorder="1" applyAlignment="1">
      <alignment horizontal="center" vertical="center"/>
    </xf>
    <xf numFmtId="178" fontId="13" fillId="0" borderId="35" xfId="0" applyNumberFormat="1" applyFont="1" applyBorder="1" applyAlignment="1">
      <alignment horizontal="center" vertical="center"/>
    </xf>
    <xf numFmtId="49" fontId="13" fillId="0" borderId="64" xfId="0" applyNumberFormat="1" applyFont="1" applyBorder="1" applyAlignment="1">
      <alignment horizontal="center" vertical="center"/>
    </xf>
    <xf numFmtId="178" fontId="13" fillId="0" borderId="64" xfId="0" applyNumberFormat="1"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68" xfId="0" applyFont="1" applyBorder="1" applyAlignment="1">
      <alignment horizontal="center" vertical="center"/>
    </xf>
    <xf numFmtId="178" fontId="13" fillId="0" borderId="31" xfId="0" applyNumberFormat="1" applyFont="1" applyBorder="1" applyAlignment="1">
      <alignment horizontal="center" vertical="center"/>
    </xf>
    <xf numFmtId="178" fontId="13" fillId="0" borderId="39" xfId="0" applyNumberFormat="1" applyFont="1" applyBorder="1" applyAlignment="1">
      <alignment horizontal="center" vertical="center"/>
    </xf>
    <xf numFmtId="49" fontId="13" fillId="0" borderId="21" xfId="0" applyNumberFormat="1" applyFont="1" applyBorder="1" applyAlignment="1">
      <alignment horizontal="center" vertical="center"/>
    </xf>
    <xf numFmtId="179" fontId="13" fillId="0" borderId="39" xfId="0" applyNumberFormat="1" applyFont="1" applyBorder="1" applyAlignment="1">
      <alignment horizontal="center" vertical="center"/>
    </xf>
    <xf numFmtId="49" fontId="13" fillId="0" borderId="58" xfId="0" applyNumberFormat="1" applyFont="1" applyBorder="1" applyAlignment="1">
      <alignment horizontal="center" vertical="center"/>
    </xf>
    <xf numFmtId="49" fontId="13" fillId="0" borderId="36" xfId="0" applyNumberFormat="1" applyFont="1" applyBorder="1" applyAlignment="1">
      <alignment horizontal="center" vertical="center"/>
    </xf>
    <xf numFmtId="49" fontId="13" fillId="0" borderId="72" xfId="0" applyNumberFormat="1" applyFont="1" applyBorder="1" applyAlignment="1">
      <alignment horizontal="center" vertical="center"/>
    </xf>
    <xf numFmtId="178" fontId="13" fillId="0" borderId="57" xfId="0" applyNumberFormat="1" applyFont="1" applyBorder="1" applyAlignment="1">
      <alignment horizontal="center" vertical="center"/>
    </xf>
    <xf numFmtId="0" fontId="20" fillId="0" borderId="35" xfId="0" applyFont="1" applyBorder="1" applyAlignment="1">
      <alignment horizontal="center" vertical="center"/>
    </xf>
    <xf numFmtId="0" fontId="13" fillId="0" borderId="78" xfId="0" applyFont="1" applyBorder="1" applyAlignment="1">
      <alignment horizontal="center" vertical="center"/>
    </xf>
    <xf numFmtId="49" fontId="13" fillId="0" borderId="57" xfId="0" applyNumberFormat="1" applyFont="1" applyBorder="1" applyAlignment="1">
      <alignment horizontal="center" vertical="center"/>
    </xf>
    <xf numFmtId="178" fontId="13" fillId="0" borderId="58" xfId="0" applyNumberFormat="1" applyFont="1" applyBorder="1" applyAlignment="1">
      <alignment horizontal="center" vertical="center"/>
    </xf>
    <xf numFmtId="178" fontId="13" fillId="0" borderId="10" xfId="0" applyNumberFormat="1" applyFont="1" applyBorder="1" applyAlignment="1">
      <alignment horizontal="center" vertical="center"/>
    </xf>
    <xf numFmtId="178" fontId="13" fillId="0" borderId="59" xfId="0" applyNumberFormat="1" applyFont="1" applyBorder="1" applyAlignment="1">
      <alignment horizontal="center" vertical="center"/>
    </xf>
    <xf numFmtId="178" fontId="13" fillId="0" borderId="9" xfId="0" applyNumberFormat="1" applyFont="1" applyBorder="1" applyAlignment="1">
      <alignment horizontal="center" vertical="center"/>
    </xf>
    <xf numFmtId="178" fontId="13" fillId="0" borderId="11" xfId="0" applyNumberFormat="1" applyFont="1" applyBorder="1" applyAlignment="1">
      <alignment horizontal="center" vertical="center"/>
    </xf>
    <xf numFmtId="178" fontId="13" fillId="0" borderId="76" xfId="0" applyNumberFormat="1" applyFont="1" applyBorder="1" applyAlignment="1">
      <alignment horizontal="center" vertical="center"/>
    </xf>
    <xf numFmtId="49" fontId="13" fillId="0" borderId="74" xfId="0" applyNumberFormat="1" applyFont="1" applyBorder="1" applyAlignment="1">
      <alignment horizontal="center" vertical="center"/>
    </xf>
    <xf numFmtId="178" fontId="13" fillId="0" borderId="74" xfId="0" applyNumberFormat="1" applyFont="1" applyBorder="1" applyAlignment="1">
      <alignment horizontal="center" vertical="center"/>
    </xf>
    <xf numFmtId="49" fontId="13" fillId="0" borderId="6" xfId="0" applyNumberFormat="1" applyFont="1" applyBorder="1" applyAlignment="1">
      <alignment horizontal="center" vertical="center"/>
    </xf>
    <xf numFmtId="178" fontId="13" fillId="0" borderId="6" xfId="0" applyNumberFormat="1" applyFont="1" applyBorder="1" applyAlignment="1">
      <alignment horizontal="center" vertical="center"/>
    </xf>
    <xf numFmtId="0" fontId="0" fillId="0" borderId="0" xfId="0" applyAlignment="1" applyProtection="1">
      <alignment vertical="center"/>
      <protection locked="0"/>
    </xf>
    <xf numFmtId="0" fontId="28" fillId="0" borderId="7" xfId="0" applyFont="1" applyBorder="1" applyAlignment="1">
      <alignment vertical="center"/>
    </xf>
    <xf numFmtId="0" fontId="14" fillId="0" borderId="16" xfId="0" applyFont="1" applyBorder="1" applyAlignment="1">
      <alignment horizontal="center"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93" xfId="0" applyFont="1" applyBorder="1" applyAlignment="1">
      <alignment horizontal="center" vertical="center"/>
    </xf>
    <xf numFmtId="49" fontId="13" fillId="0" borderId="75" xfId="0" applyNumberFormat="1" applyFont="1" applyBorder="1" applyAlignment="1">
      <alignment horizontal="center" vertical="center"/>
    </xf>
    <xf numFmtId="0" fontId="13" fillId="0" borderId="61" xfId="0" applyFont="1" applyBorder="1" applyAlignment="1">
      <alignment horizontal="center" vertical="center"/>
    </xf>
    <xf numFmtId="177" fontId="13" fillId="0" borderId="61" xfId="0" applyNumberFormat="1" applyFont="1" applyBorder="1" applyAlignment="1">
      <alignment horizontal="center" vertical="center"/>
    </xf>
    <xf numFmtId="0" fontId="16" fillId="0" borderId="5" xfId="0" applyFont="1" applyBorder="1" applyAlignment="1">
      <alignment vertical="center"/>
    </xf>
    <xf numFmtId="177" fontId="13" fillId="0" borderId="81" xfId="0" applyNumberFormat="1" applyFont="1" applyBorder="1" applyAlignment="1">
      <alignment horizontal="center" vertical="center"/>
    </xf>
    <xf numFmtId="49" fontId="13" fillId="0" borderId="5" xfId="0" applyNumberFormat="1" applyFont="1" applyBorder="1" applyAlignment="1">
      <alignment horizontal="center" vertical="center"/>
    </xf>
    <xf numFmtId="178" fontId="13" fillId="0" borderId="5" xfId="0" applyNumberFormat="1" applyFont="1" applyBorder="1" applyAlignment="1">
      <alignment horizontal="center" vertical="center"/>
    </xf>
    <xf numFmtId="0" fontId="13" fillId="0" borderId="100" xfId="0" applyFont="1" applyBorder="1" applyAlignment="1">
      <alignment horizontal="center" vertical="center"/>
    </xf>
    <xf numFmtId="49" fontId="13" fillId="0" borderId="101" xfId="0" applyNumberFormat="1" applyFont="1" applyBorder="1" applyAlignment="1">
      <alignment horizontal="center" vertical="center"/>
    </xf>
    <xf numFmtId="0" fontId="13" fillId="0" borderId="94" xfId="0" applyFont="1" applyBorder="1" applyAlignment="1">
      <alignment horizontal="center" vertical="center"/>
    </xf>
    <xf numFmtId="49" fontId="13" fillId="0" borderId="94" xfId="0" applyNumberFormat="1" applyFont="1" applyBorder="1" applyAlignment="1">
      <alignment horizontal="center" vertical="center"/>
    </xf>
    <xf numFmtId="49" fontId="13" fillId="0" borderId="98" xfId="0" applyNumberFormat="1" applyFont="1" applyBorder="1" applyAlignment="1">
      <alignment horizontal="center" vertical="center"/>
    </xf>
    <xf numFmtId="49" fontId="13" fillId="0" borderId="38" xfId="0" applyNumberFormat="1" applyFont="1" applyBorder="1" applyAlignment="1">
      <alignment horizontal="center" vertical="center"/>
    </xf>
    <xf numFmtId="49" fontId="13" fillId="0" borderId="106" xfId="0" applyNumberFormat="1" applyFont="1" applyBorder="1" applyAlignment="1">
      <alignment horizontal="center" vertical="center"/>
    </xf>
    <xf numFmtId="49" fontId="13" fillId="0" borderId="12" xfId="0" applyNumberFormat="1" applyFont="1" applyBorder="1" applyAlignment="1">
      <alignment horizontal="center" vertical="center"/>
    </xf>
    <xf numFmtId="49" fontId="13" fillId="0" borderId="96" xfId="0" applyNumberFormat="1" applyFont="1" applyBorder="1" applyAlignment="1">
      <alignment horizontal="center" vertical="center"/>
    </xf>
    <xf numFmtId="49" fontId="13" fillId="0" borderId="26" xfId="0" applyNumberFormat="1" applyFont="1" applyBorder="1" applyAlignment="1">
      <alignment horizontal="center" vertical="center"/>
    </xf>
    <xf numFmtId="49" fontId="13" fillId="0" borderId="111" xfId="0" applyNumberFormat="1" applyFont="1" applyBorder="1" applyAlignment="1">
      <alignment horizontal="center" vertical="center"/>
    </xf>
    <xf numFmtId="49" fontId="13" fillId="0" borderId="110" xfId="0" applyNumberFormat="1" applyFont="1" applyBorder="1" applyAlignment="1">
      <alignment horizontal="center" vertical="center"/>
    </xf>
    <xf numFmtId="49" fontId="25" fillId="0" borderId="75" xfId="1" applyNumberFormat="1" applyFont="1" applyBorder="1" applyAlignment="1">
      <alignment horizontal="center" vertical="center"/>
    </xf>
    <xf numFmtId="49" fontId="25" fillId="0" borderId="88" xfId="1" applyNumberFormat="1" applyFont="1" applyBorder="1" applyAlignment="1">
      <alignment horizontal="center" vertical="center"/>
    </xf>
    <xf numFmtId="49" fontId="25" fillId="0" borderId="63" xfId="1" applyNumberFormat="1" applyFont="1" applyBorder="1" applyAlignment="1">
      <alignment horizontal="center" vertical="center"/>
    </xf>
    <xf numFmtId="49" fontId="25" fillId="0" borderId="76" xfId="1" applyNumberFormat="1" applyFont="1" applyBorder="1" applyAlignment="1">
      <alignment horizontal="center" vertical="center"/>
    </xf>
    <xf numFmtId="49" fontId="25" fillId="0" borderId="13" xfId="1" applyNumberFormat="1" applyFont="1" applyBorder="1" applyAlignment="1">
      <alignment horizontal="center" vertical="center"/>
    </xf>
    <xf numFmtId="49" fontId="25" fillId="0" borderId="16" xfId="1" applyNumberFormat="1" applyFont="1" applyBorder="1" applyAlignment="1">
      <alignment horizontal="center" vertical="center"/>
    </xf>
    <xf numFmtId="49" fontId="25" fillId="0" borderId="27" xfId="1" applyNumberFormat="1" applyFont="1" applyBorder="1" applyAlignment="1">
      <alignment horizontal="center" vertical="center"/>
    </xf>
    <xf numFmtId="49" fontId="25" fillId="0" borderId="74" xfId="1" applyNumberFormat="1" applyFont="1" applyBorder="1" applyAlignment="1">
      <alignment horizontal="center" vertical="center"/>
    </xf>
    <xf numFmtId="49" fontId="25" fillId="0" borderId="9" xfId="1" applyNumberFormat="1" applyFont="1" applyBorder="1" applyAlignment="1">
      <alignment horizontal="center" vertical="center"/>
    </xf>
    <xf numFmtId="49" fontId="25" fillId="0" borderId="59" xfId="1" applyNumberFormat="1" applyFont="1" applyBorder="1" applyAlignment="1">
      <alignment horizontal="center" vertical="center"/>
    </xf>
    <xf numFmtId="49" fontId="25" fillId="0" borderId="10" xfId="1" applyNumberFormat="1" applyFont="1" applyBorder="1" applyAlignment="1">
      <alignment horizontal="center" vertical="center"/>
    </xf>
    <xf numFmtId="49" fontId="13" fillId="0" borderId="97" xfId="0" applyNumberFormat="1" applyFont="1" applyBorder="1" applyAlignment="1">
      <alignment horizontal="center" vertical="center"/>
    </xf>
    <xf numFmtId="49" fontId="25" fillId="0" borderId="11" xfId="1" applyNumberFormat="1" applyFont="1" applyBorder="1" applyAlignment="1">
      <alignment horizontal="center" vertical="center"/>
    </xf>
    <xf numFmtId="49" fontId="13" fillId="0" borderId="30" xfId="0" applyNumberFormat="1" applyFont="1" applyBorder="1" applyAlignment="1">
      <alignment horizontal="center" vertical="center"/>
    </xf>
    <xf numFmtId="49" fontId="25" fillId="0" borderId="21" xfId="1" applyNumberFormat="1" applyFont="1" applyBorder="1" applyAlignment="1">
      <alignment horizontal="center" vertical="center"/>
    </xf>
    <xf numFmtId="177" fontId="13" fillId="0" borderId="60" xfId="0" applyNumberFormat="1" applyFont="1" applyBorder="1" applyAlignment="1">
      <alignment horizontal="center" vertical="center"/>
    </xf>
    <xf numFmtId="177" fontId="13" fillId="0" borderId="112" xfId="0" applyNumberFormat="1" applyFont="1" applyBorder="1" applyAlignment="1">
      <alignment horizontal="center" vertical="center"/>
    </xf>
    <xf numFmtId="0" fontId="28" fillId="0" borderId="13" xfId="0" applyFont="1" applyBorder="1" applyAlignment="1">
      <alignment vertical="center"/>
    </xf>
    <xf numFmtId="0" fontId="28" fillId="0" borderId="16" xfId="0" applyFont="1" applyBorder="1" applyAlignment="1">
      <alignment vertical="center"/>
    </xf>
    <xf numFmtId="0" fontId="25" fillId="0" borderId="21" xfId="0" applyFont="1" applyBorder="1" applyAlignment="1">
      <alignment horizontal="center" vertical="center" wrapText="1"/>
    </xf>
    <xf numFmtId="49" fontId="13" fillId="0" borderId="63" xfId="0" applyNumberFormat="1" applyFont="1" applyBorder="1" applyAlignment="1">
      <alignment horizontal="center" vertical="center"/>
    </xf>
    <xf numFmtId="49" fontId="13" fillId="0" borderId="76" xfId="0" applyNumberFormat="1" applyFont="1" applyBorder="1" applyAlignment="1">
      <alignment horizontal="center" vertical="center"/>
    </xf>
    <xf numFmtId="49" fontId="13" fillId="0" borderId="118" xfId="0" applyNumberFormat="1" applyFont="1" applyBorder="1" applyAlignment="1">
      <alignment horizontal="center" vertical="center"/>
    </xf>
    <xf numFmtId="49" fontId="13" fillId="0" borderId="7" xfId="0" applyNumberFormat="1" applyFont="1" applyBorder="1" applyAlignment="1">
      <alignment horizontal="center" vertical="center"/>
    </xf>
    <xf numFmtId="49" fontId="25" fillId="0" borderId="100" xfId="1" applyNumberFormat="1" applyFont="1" applyBorder="1" applyAlignment="1">
      <alignment horizontal="center" vertical="center"/>
    </xf>
    <xf numFmtId="0" fontId="13" fillId="0" borderId="121" xfId="0" applyFont="1" applyBorder="1" applyAlignment="1">
      <alignment horizontal="center" vertical="center"/>
    </xf>
    <xf numFmtId="0" fontId="13" fillId="0" borderId="122" xfId="0" applyFont="1" applyBorder="1" applyAlignment="1">
      <alignment horizontal="center" vertical="center"/>
    </xf>
    <xf numFmtId="0" fontId="13" fillId="0" borderId="66" xfId="0" applyFont="1" applyBorder="1" applyAlignment="1">
      <alignment horizontal="center" vertical="center"/>
    </xf>
    <xf numFmtId="0" fontId="15" fillId="0" borderId="109" xfId="0" applyFont="1" applyBorder="1" applyAlignment="1">
      <alignment horizontal="center" vertical="center"/>
    </xf>
    <xf numFmtId="0" fontId="13" fillId="0" borderId="89" xfId="0" applyFont="1" applyBorder="1" applyAlignment="1">
      <alignment horizontal="center" vertical="center"/>
    </xf>
    <xf numFmtId="49" fontId="25" fillId="0" borderId="117" xfId="1" applyNumberFormat="1" applyFont="1" applyBorder="1" applyAlignment="1">
      <alignment horizontal="center" vertical="center"/>
    </xf>
    <xf numFmtId="177" fontId="13" fillId="0" borderId="127" xfId="0" applyNumberFormat="1" applyFont="1" applyBorder="1" applyAlignment="1">
      <alignment horizontal="center" vertical="center"/>
    </xf>
    <xf numFmtId="177" fontId="13" fillId="0" borderId="128" xfId="0" applyNumberFormat="1" applyFont="1" applyBorder="1" applyAlignment="1">
      <alignment horizontal="center" vertical="center"/>
    </xf>
    <xf numFmtId="177" fontId="13" fillId="0" borderId="129" xfId="0" applyNumberFormat="1" applyFont="1" applyBorder="1" applyAlignment="1">
      <alignment horizontal="center" vertical="center"/>
    </xf>
    <xf numFmtId="177" fontId="13" fillId="0" borderId="79" xfId="0" applyNumberFormat="1" applyFont="1" applyBorder="1" applyAlignment="1">
      <alignment horizontal="center" vertical="center"/>
    </xf>
    <xf numFmtId="177" fontId="13" fillId="0" borderId="109" xfId="0" applyNumberFormat="1" applyFont="1" applyBorder="1" applyAlignment="1">
      <alignment horizontal="center" vertical="center"/>
    </xf>
    <xf numFmtId="49" fontId="13" fillId="0" borderId="100" xfId="0" applyNumberFormat="1" applyFont="1" applyBorder="1" applyAlignment="1">
      <alignment horizontal="center" vertical="center"/>
    </xf>
    <xf numFmtId="0" fontId="13" fillId="0" borderId="111" xfId="0" applyFont="1" applyBorder="1" applyAlignment="1">
      <alignment horizontal="center" vertical="center"/>
    </xf>
    <xf numFmtId="0" fontId="13" fillId="0" borderId="110" xfId="0" applyFont="1" applyBorder="1" applyAlignment="1">
      <alignment horizontal="center" vertical="center"/>
    </xf>
    <xf numFmtId="0" fontId="13" fillId="0" borderId="131" xfId="0" applyFont="1" applyBorder="1" applyAlignment="1">
      <alignment horizontal="center" vertical="center"/>
    </xf>
    <xf numFmtId="0" fontId="13" fillId="0" borderId="132" xfId="0" applyFont="1" applyBorder="1" applyAlignment="1">
      <alignment horizontal="center" vertical="center"/>
    </xf>
    <xf numFmtId="0" fontId="13" fillId="2" borderId="59" xfId="0" applyFont="1" applyFill="1" applyBorder="1" applyAlignment="1">
      <alignment horizontal="center" vertical="center"/>
    </xf>
    <xf numFmtId="0" fontId="13" fillId="2" borderId="76" xfId="0" applyFont="1" applyFill="1" applyBorder="1" applyAlignment="1">
      <alignment horizontal="center" vertical="center"/>
    </xf>
    <xf numFmtId="0" fontId="13" fillId="0" borderId="59" xfId="0" applyFont="1" applyBorder="1" applyAlignment="1">
      <alignment vertical="center"/>
    </xf>
    <xf numFmtId="0" fontId="0" fillId="0" borderId="76" xfId="0" applyBorder="1" applyAlignment="1">
      <alignment vertical="center"/>
    </xf>
    <xf numFmtId="0" fontId="13" fillId="0" borderId="133" xfId="0" applyFont="1" applyBorder="1" applyAlignment="1">
      <alignment horizontal="center" vertical="center"/>
    </xf>
    <xf numFmtId="0" fontId="42" fillId="0" borderId="85" xfId="0" applyFont="1" applyBorder="1" applyAlignment="1">
      <alignment horizontal="center" vertical="center"/>
    </xf>
    <xf numFmtId="49" fontId="13" fillId="0" borderId="71" xfId="0" applyNumberFormat="1" applyFont="1" applyBorder="1" applyAlignment="1">
      <alignment horizontal="center" vertical="center"/>
    </xf>
    <xf numFmtId="0" fontId="28" fillId="0" borderId="31" xfId="0" applyFont="1" applyBorder="1" applyAlignment="1">
      <alignment horizontal="center" vertical="center"/>
    </xf>
    <xf numFmtId="0" fontId="28" fillId="0" borderId="35" xfId="0" applyFont="1" applyBorder="1" applyAlignment="1">
      <alignment horizontal="center" vertical="center"/>
    </xf>
    <xf numFmtId="0" fontId="13" fillId="0" borderId="77" xfId="0" applyFont="1" applyBorder="1" applyAlignment="1">
      <alignment horizontal="center" vertical="center"/>
    </xf>
    <xf numFmtId="0" fontId="42" fillId="0" borderId="112" xfId="0" applyFont="1" applyBorder="1" applyAlignment="1">
      <alignment horizontal="center" vertical="center"/>
    </xf>
    <xf numFmtId="178" fontId="13" fillId="0" borderId="63" xfId="0" applyNumberFormat="1" applyFont="1" applyBorder="1" applyAlignment="1">
      <alignment horizontal="center" vertical="center"/>
    </xf>
    <xf numFmtId="0" fontId="13" fillId="0" borderId="81" xfId="0" applyFont="1" applyBorder="1" applyAlignment="1">
      <alignment horizontal="center" vertical="center"/>
    </xf>
    <xf numFmtId="0" fontId="25" fillId="0" borderId="59" xfId="0" applyFont="1" applyBorder="1" applyAlignment="1">
      <alignment horizontal="center" vertical="center"/>
    </xf>
    <xf numFmtId="0" fontId="28" fillId="0" borderId="64" xfId="0" applyFont="1" applyBorder="1" applyAlignment="1">
      <alignment horizontal="center" vertical="center"/>
    </xf>
    <xf numFmtId="0" fontId="13" fillId="0" borderId="126" xfId="0" applyFont="1" applyBorder="1" applyAlignment="1">
      <alignment horizontal="center" vertical="center"/>
    </xf>
    <xf numFmtId="0" fontId="0" fillId="12" borderId="0" xfId="0" applyFill="1" applyAlignment="1">
      <alignment vertical="center"/>
    </xf>
    <xf numFmtId="0" fontId="18" fillId="0" borderId="1" xfId="0" applyFont="1" applyBorder="1" applyAlignment="1">
      <alignment wrapText="1"/>
    </xf>
    <xf numFmtId="49" fontId="13" fillId="0" borderId="25" xfId="0" applyNumberFormat="1" applyFont="1" applyBorder="1" applyAlignment="1">
      <alignment horizontal="center" vertical="center"/>
    </xf>
    <xf numFmtId="49" fontId="13" fillId="0" borderId="92" xfId="0" applyNumberFormat="1" applyFont="1" applyBorder="1" applyAlignment="1">
      <alignment horizontal="center" vertical="center"/>
    </xf>
    <xf numFmtId="0" fontId="33" fillId="0" borderId="7" xfId="0" applyFont="1" applyBorder="1" applyAlignment="1">
      <alignment vertical="center"/>
    </xf>
    <xf numFmtId="178" fontId="13" fillId="0" borderId="21" xfId="0" applyNumberFormat="1" applyFont="1" applyBorder="1" applyAlignment="1">
      <alignment horizontal="center" vertical="center"/>
    </xf>
    <xf numFmtId="0" fontId="16" fillId="0" borderId="61" xfId="0" applyFont="1" applyBorder="1" applyAlignment="1">
      <alignment horizontal="center" vertical="center"/>
    </xf>
    <xf numFmtId="0" fontId="16" fillId="0" borderId="35" xfId="0" applyFont="1" applyBorder="1" applyAlignment="1">
      <alignment vertical="center"/>
    </xf>
    <xf numFmtId="177" fontId="13" fillId="0" borderId="72" xfId="0" applyNumberFormat="1" applyFont="1" applyBorder="1" applyAlignment="1">
      <alignment horizontal="center" vertical="center"/>
    </xf>
    <xf numFmtId="0" fontId="21" fillId="0" borderId="76" xfId="0" applyFont="1" applyBorder="1" applyAlignment="1">
      <alignment vertical="center"/>
    </xf>
    <xf numFmtId="177" fontId="13" fillId="0" borderId="114" xfId="0" applyNumberFormat="1" applyFont="1" applyBorder="1" applyAlignment="1">
      <alignment horizontal="center" vertical="center"/>
    </xf>
    <xf numFmtId="0" fontId="13" fillId="0" borderId="56" xfId="0" applyFont="1" applyBorder="1" applyAlignment="1">
      <alignment horizontal="center" vertical="center"/>
    </xf>
    <xf numFmtId="49" fontId="13" fillId="0" borderId="105" xfId="0" applyNumberFormat="1" applyFont="1" applyBorder="1" applyAlignment="1">
      <alignment horizontal="center" vertical="center"/>
    </xf>
    <xf numFmtId="0" fontId="16" fillId="0" borderId="11" xfId="0" applyFont="1" applyBorder="1" applyAlignment="1">
      <alignment horizontal="center" vertical="center"/>
    </xf>
    <xf numFmtId="49" fontId="13" fillId="0" borderId="138" xfId="0" applyNumberFormat="1" applyFont="1" applyBorder="1" applyAlignment="1">
      <alignment horizontal="center" vertical="center"/>
    </xf>
    <xf numFmtId="49" fontId="13" fillId="0" borderId="139" xfId="0" applyNumberFormat="1" applyFont="1" applyBorder="1" applyAlignment="1">
      <alignment horizontal="center" vertical="center"/>
    </xf>
    <xf numFmtId="0" fontId="16" fillId="0" borderId="10" xfId="0" applyFont="1" applyBorder="1" applyAlignment="1">
      <alignment horizontal="center" vertical="center"/>
    </xf>
    <xf numFmtId="0" fontId="13" fillId="0" borderId="130" xfId="0" applyFont="1" applyBorder="1" applyAlignment="1">
      <alignment horizontal="center" vertical="center"/>
    </xf>
    <xf numFmtId="49" fontId="13" fillId="0" borderId="109" xfId="0" applyNumberFormat="1" applyFont="1" applyBorder="1" applyAlignment="1">
      <alignment horizontal="center" vertical="center"/>
    </xf>
    <xf numFmtId="49" fontId="13" fillId="0" borderId="103" xfId="0" applyNumberFormat="1" applyFont="1" applyBorder="1" applyAlignment="1">
      <alignment horizontal="center" vertical="center"/>
    </xf>
    <xf numFmtId="0" fontId="13" fillId="0" borderId="141" xfId="0" applyFont="1" applyBorder="1" applyAlignment="1">
      <alignment horizontal="center" vertical="center"/>
    </xf>
    <xf numFmtId="49" fontId="13" fillId="0" borderId="37" xfId="0" applyNumberFormat="1" applyFont="1" applyBorder="1" applyAlignment="1">
      <alignment horizontal="center" vertical="center"/>
    </xf>
    <xf numFmtId="49" fontId="13" fillId="0" borderId="77" xfId="0" applyNumberFormat="1" applyFont="1" applyBorder="1" applyAlignment="1">
      <alignment horizontal="center" vertical="center"/>
    </xf>
    <xf numFmtId="0" fontId="13" fillId="0" borderId="17" xfId="0" applyFont="1" applyBorder="1" applyAlignment="1">
      <alignment horizontal="center" vertical="center"/>
    </xf>
    <xf numFmtId="49" fontId="13" fillId="0" borderId="61" xfId="0" applyNumberFormat="1" applyFont="1" applyBorder="1" applyAlignment="1">
      <alignment horizontal="center" vertical="center"/>
    </xf>
    <xf numFmtId="49" fontId="13" fillId="0" borderId="124" xfId="0" applyNumberFormat="1" applyFont="1" applyBorder="1" applyAlignment="1">
      <alignment horizontal="center" vertical="center"/>
    </xf>
    <xf numFmtId="49" fontId="13" fillId="0" borderId="81" xfId="0" applyNumberFormat="1" applyFont="1" applyBorder="1" applyAlignment="1">
      <alignment horizontal="center" vertical="center"/>
    </xf>
    <xf numFmtId="49" fontId="13" fillId="0" borderId="90" xfId="0" applyNumberFormat="1" applyFont="1" applyBorder="1" applyAlignment="1">
      <alignment horizontal="center" vertical="center"/>
    </xf>
    <xf numFmtId="49" fontId="13" fillId="0" borderId="91" xfId="0" applyNumberFormat="1" applyFont="1" applyBorder="1" applyAlignment="1">
      <alignment horizontal="center" vertical="center"/>
    </xf>
    <xf numFmtId="49" fontId="13" fillId="0" borderId="18" xfId="0" applyNumberFormat="1" applyFont="1" applyBorder="1" applyAlignment="1">
      <alignment horizontal="center" vertical="center"/>
    </xf>
    <xf numFmtId="0" fontId="25" fillId="0" borderId="7" xfId="0" applyFont="1" applyBorder="1" applyAlignment="1">
      <alignment horizontal="center" vertical="center" wrapText="1"/>
    </xf>
    <xf numFmtId="49" fontId="25" fillId="0" borderId="6" xfId="1" applyNumberFormat="1" applyFont="1" applyBorder="1" applyAlignment="1">
      <alignment horizontal="center" vertical="center"/>
    </xf>
    <xf numFmtId="0" fontId="13" fillId="0" borderId="14" xfId="0" applyFont="1" applyBorder="1" applyAlignment="1">
      <alignment horizontal="center" vertical="center"/>
    </xf>
    <xf numFmtId="0" fontId="13" fillId="0" borderId="144" xfId="0" applyFont="1" applyBorder="1" applyAlignment="1">
      <alignment horizontal="center" vertical="center"/>
    </xf>
    <xf numFmtId="0" fontId="21" fillId="0" borderId="30" xfId="0" applyFont="1" applyBorder="1" applyAlignment="1">
      <alignment vertical="center"/>
    </xf>
    <xf numFmtId="49" fontId="13" fillId="0" borderId="114" xfId="0" applyNumberFormat="1" applyFont="1" applyBorder="1" applyAlignment="1">
      <alignment horizontal="center" vertical="center"/>
    </xf>
    <xf numFmtId="0" fontId="13" fillId="0" borderId="138" xfId="0" applyFont="1" applyBorder="1" applyAlignment="1">
      <alignment horizontal="center" vertical="center" wrapText="1"/>
    </xf>
    <xf numFmtId="0" fontId="25" fillId="0" borderId="76" xfId="1" applyFont="1" applyBorder="1" applyAlignment="1">
      <alignment horizontal="center" vertical="center"/>
    </xf>
    <xf numFmtId="0" fontId="25" fillId="0" borderId="63" xfId="1" applyFont="1" applyBorder="1" applyAlignment="1">
      <alignment horizontal="center" vertical="center"/>
    </xf>
    <xf numFmtId="0" fontId="25" fillId="0" borderId="9" xfId="1" applyFont="1" applyBorder="1" applyAlignment="1">
      <alignment horizontal="center" vertical="center"/>
    </xf>
    <xf numFmtId="49" fontId="25" fillId="0" borderId="68" xfId="1" applyNumberFormat="1" applyFont="1" applyBorder="1" applyAlignment="1">
      <alignment horizontal="center" vertical="center"/>
    </xf>
    <xf numFmtId="56" fontId="0" fillId="0" borderId="0" xfId="0" applyNumberFormat="1" applyAlignment="1">
      <alignment vertical="center"/>
    </xf>
    <xf numFmtId="178" fontId="13" fillId="0" borderId="59" xfId="18" applyNumberFormat="1" applyFont="1" applyBorder="1" applyAlignment="1">
      <alignment horizontal="center" vertical="center"/>
    </xf>
    <xf numFmtId="0" fontId="13" fillId="0" borderId="125" xfId="0" applyFont="1" applyBorder="1" applyAlignment="1">
      <alignment vertical="center"/>
    </xf>
    <xf numFmtId="49" fontId="25" fillId="0" borderId="94" xfId="1" applyNumberFormat="1" applyFont="1" applyBorder="1" applyAlignment="1">
      <alignment horizontal="center" vertical="center"/>
    </xf>
    <xf numFmtId="0" fontId="16" fillId="0" borderId="135" xfId="0" applyFont="1" applyBorder="1" applyAlignment="1">
      <alignment horizontal="center" vertical="center"/>
    </xf>
    <xf numFmtId="0" fontId="16" fillId="0" borderId="145" xfId="0" applyFont="1" applyBorder="1" applyAlignment="1">
      <alignment horizontal="center" vertical="center"/>
    </xf>
    <xf numFmtId="0" fontId="13" fillId="0" borderId="146" xfId="0" applyFont="1" applyBorder="1" applyAlignment="1">
      <alignment vertical="center"/>
    </xf>
    <xf numFmtId="0" fontId="16" fillId="0" borderId="115" xfId="0" applyFont="1" applyBorder="1" applyAlignment="1">
      <alignment horizontal="center" vertical="center"/>
    </xf>
    <xf numFmtId="0" fontId="16" fillId="0" borderId="99" xfId="0" applyFont="1" applyBorder="1" applyAlignment="1">
      <alignment horizontal="center" vertical="center"/>
    </xf>
    <xf numFmtId="0" fontId="13" fillId="0" borderId="143" xfId="0" applyFont="1" applyBorder="1" applyAlignment="1">
      <alignment vertical="center"/>
    </xf>
    <xf numFmtId="0" fontId="13" fillId="0" borderId="70" xfId="0" applyFont="1" applyBorder="1" applyAlignment="1">
      <alignment horizontal="center" vertical="center"/>
    </xf>
    <xf numFmtId="0" fontId="13" fillId="0" borderId="87" xfId="0" applyFont="1" applyBorder="1" applyAlignment="1">
      <alignment horizontal="center" vertical="center"/>
    </xf>
    <xf numFmtId="0" fontId="13" fillId="0" borderId="147" xfId="0" applyFont="1" applyBorder="1" applyAlignment="1">
      <alignment horizontal="center" vertical="center"/>
    </xf>
    <xf numFmtId="0" fontId="0" fillId="0" borderId="114" xfId="0" applyBorder="1" applyAlignment="1">
      <alignment vertical="center"/>
    </xf>
    <xf numFmtId="0" fontId="25" fillId="0" borderId="75" xfId="1" applyFont="1" applyBorder="1" applyAlignment="1">
      <alignment horizontal="center" vertical="center"/>
    </xf>
    <xf numFmtId="0" fontId="25" fillId="0" borderId="10" xfId="1" applyFont="1" applyBorder="1" applyAlignment="1">
      <alignment horizontal="center" vertical="center"/>
    </xf>
    <xf numFmtId="0" fontId="25" fillId="0" borderId="74" xfId="1" applyFont="1" applyBorder="1" applyAlignment="1">
      <alignment horizontal="center" vertical="center"/>
    </xf>
    <xf numFmtId="0" fontId="21" fillId="0" borderId="0" xfId="20" applyNumberFormat="1" applyFont="1" applyAlignment="1">
      <alignment horizontal="left" vertical="center"/>
    </xf>
    <xf numFmtId="0" fontId="21" fillId="0" borderId="0" xfId="0" applyFont="1" applyAlignment="1">
      <alignment horizontal="left" vertical="center"/>
    </xf>
    <xf numFmtId="0" fontId="29" fillId="0" borderId="0" xfId="0" applyFont="1" applyAlignment="1">
      <alignment vertical="center"/>
    </xf>
    <xf numFmtId="179" fontId="29" fillId="0" borderId="0" xfId="0" applyNumberFormat="1" applyFont="1" applyAlignment="1">
      <alignment horizontal="center" vertical="center"/>
    </xf>
    <xf numFmtId="0" fontId="13" fillId="10" borderId="0" xfId="0" applyFont="1" applyFill="1" applyAlignment="1">
      <alignment vertical="center"/>
    </xf>
    <xf numFmtId="0" fontId="13" fillId="4" borderId="0" xfId="0" applyFont="1" applyFill="1" applyAlignment="1">
      <alignment vertical="center"/>
    </xf>
    <xf numFmtId="0" fontId="29" fillId="4" borderId="0" xfId="0" applyFont="1" applyFill="1" applyAlignment="1">
      <alignment vertical="center"/>
    </xf>
    <xf numFmtId="0" fontId="16" fillId="4" borderId="0" xfId="0" applyFont="1" applyFill="1" applyAlignment="1">
      <alignment vertical="center"/>
    </xf>
    <xf numFmtId="0" fontId="12" fillId="4" borderId="0" xfId="0" applyFont="1" applyFill="1" applyAlignment="1">
      <alignment vertical="center"/>
    </xf>
    <xf numFmtId="179" fontId="16" fillId="4" borderId="0" xfId="0" applyNumberFormat="1" applyFont="1" applyFill="1" applyAlignment="1">
      <alignment horizontal="center" vertical="center"/>
    </xf>
    <xf numFmtId="0" fontId="16" fillId="5" borderId="0" xfId="0" applyFont="1" applyFill="1" applyAlignment="1">
      <alignment vertical="center"/>
    </xf>
    <xf numFmtId="0" fontId="13" fillId="5" borderId="0" xfId="0" applyFont="1" applyFill="1" applyAlignment="1">
      <alignment vertical="center"/>
    </xf>
    <xf numFmtId="179" fontId="16" fillId="5" borderId="0" xfId="0" applyNumberFormat="1" applyFont="1" applyFill="1" applyAlignment="1">
      <alignment horizontal="center" vertical="center"/>
    </xf>
    <xf numFmtId="0" fontId="16" fillId="8" borderId="0" xfId="0" applyFont="1" applyFill="1" applyAlignment="1">
      <alignment vertical="center"/>
    </xf>
    <xf numFmtId="0" fontId="13" fillId="8" borderId="0" xfId="0" applyFont="1" applyFill="1" applyAlignment="1">
      <alignment vertical="center"/>
    </xf>
    <xf numFmtId="179" fontId="16" fillId="8" borderId="0" xfId="0" applyNumberFormat="1" applyFont="1" applyFill="1" applyAlignment="1">
      <alignment horizontal="center" vertical="center"/>
    </xf>
    <xf numFmtId="0" fontId="16" fillId="9" borderId="0" xfId="0" applyFont="1" applyFill="1" applyAlignment="1">
      <alignment vertical="center"/>
    </xf>
    <xf numFmtId="0" fontId="13" fillId="9" borderId="0" xfId="0" applyFont="1" applyFill="1" applyAlignment="1">
      <alignment vertical="center"/>
    </xf>
    <xf numFmtId="179" fontId="16" fillId="9" borderId="0" xfId="0" applyNumberFormat="1" applyFont="1" applyFill="1" applyAlignment="1">
      <alignment horizontal="center" vertical="center"/>
    </xf>
    <xf numFmtId="0" fontId="16" fillId="11" borderId="0" xfId="0" applyFont="1" applyFill="1" applyAlignment="1">
      <alignment vertical="center"/>
    </xf>
    <xf numFmtId="0" fontId="12" fillId="11" borderId="0" xfId="0" applyFont="1" applyFill="1" applyAlignment="1">
      <alignment vertical="center"/>
    </xf>
    <xf numFmtId="179" fontId="16" fillId="11" borderId="0" xfId="0" applyNumberFormat="1" applyFont="1" applyFill="1" applyAlignment="1">
      <alignment horizontal="center" vertical="center"/>
    </xf>
    <xf numFmtId="0" fontId="16" fillId="7" borderId="0" xfId="0" applyFont="1" applyFill="1" applyAlignment="1">
      <alignment vertical="center"/>
    </xf>
    <xf numFmtId="0" fontId="13" fillId="7" borderId="0" xfId="0" applyFont="1" applyFill="1" applyAlignment="1">
      <alignment vertical="center"/>
    </xf>
    <xf numFmtId="179" fontId="13" fillId="7" borderId="0" xfId="0" applyNumberFormat="1" applyFont="1" applyFill="1" applyAlignment="1">
      <alignment horizontal="center" vertical="center"/>
    </xf>
    <xf numFmtId="179" fontId="16" fillId="7" borderId="0" xfId="0" applyNumberFormat="1" applyFont="1" applyFill="1" applyAlignment="1">
      <alignment vertical="center"/>
    </xf>
    <xf numFmtId="0" fontId="16" fillId="12" borderId="0" xfId="0" applyFont="1" applyFill="1" applyAlignment="1">
      <alignment vertical="center"/>
    </xf>
    <xf numFmtId="0" fontId="13" fillId="12" borderId="0" xfId="0" applyFont="1" applyFill="1" applyAlignment="1">
      <alignment vertical="center"/>
    </xf>
    <xf numFmtId="179" fontId="13" fillId="12" borderId="0" xfId="0" applyNumberFormat="1" applyFont="1" applyFill="1" applyAlignment="1">
      <alignment horizontal="center" vertical="center"/>
    </xf>
    <xf numFmtId="179" fontId="16" fillId="12" borderId="0" xfId="0" applyNumberFormat="1" applyFont="1" applyFill="1" applyAlignment="1">
      <alignment vertical="center"/>
    </xf>
    <xf numFmtId="49" fontId="25" fillId="0" borderId="142" xfId="1" applyNumberFormat="1" applyFont="1" applyBorder="1" applyAlignment="1">
      <alignment horizontal="center" vertical="center"/>
    </xf>
    <xf numFmtId="0" fontId="28" fillId="0" borderId="76" xfId="0" applyFont="1" applyBorder="1" applyAlignment="1">
      <alignment vertical="center"/>
    </xf>
    <xf numFmtId="0" fontId="28" fillId="0" borderId="61" xfId="0" applyFont="1" applyBorder="1" applyAlignment="1">
      <alignment vertical="center"/>
    </xf>
    <xf numFmtId="0" fontId="28" fillId="0" borderId="115" xfId="0" applyFont="1" applyBorder="1" applyAlignment="1">
      <alignment vertical="center"/>
    </xf>
    <xf numFmtId="0" fontId="25" fillId="0" borderId="16" xfId="0" applyFont="1" applyBorder="1" applyAlignment="1">
      <alignment horizontal="center" vertical="center" wrapText="1"/>
    </xf>
    <xf numFmtId="177" fontId="13" fillId="0" borderId="113" xfId="0" applyNumberFormat="1" applyFont="1" applyBorder="1" applyAlignment="1">
      <alignment horizontal="center" vertical="center"/>
    </xf>
    <xf numFmtId="0" fontId="16" fillId="0" borderId="71" xfId="0" applyFont="1" applyBorder="1" applyAlignment="1">
      <alignment horizontal="center" vertical="center"/>
    </xf>
    <xf numFmtId="0" fontId="13" fillId="0" borderId="155" xfId="0" applyFont="1" applyBorder="1" applyAlignment="1">
      <alignment horizontal="center" vertical="center"/>
    </xf>
    <xf numFmtId="49" fontId="13" fillId="0" borderId="113" xfId="0" applyNumberFormat="1" applyFont="1" applyBorder="1" applyAlignment="1">
      <alignment horizontal="center" vertical="center"/>
    </xf>
    <xf numFmtId="49" fontId="13" fillId="0" borderId="60" xfId="0" applyNumberFormat="1" applyFont="1" applyBorder="1" applyAlignment="1">
      <alignment horizontal="center" vertical="center"/>
    </xf>
    <xf numFmtId="179" fontId="13" fillId="0" borderId="110" xfId="0" applyNumberFormat="1" applyFont="1" applyBorder="1" applyAlignment="1">
      <alignment horizontal="center" vertical="center"/>
    </xf>
    <xf numFmtId="179" fontId="13" fillId="0" borderId="124" xfId="0" applyNumberFormat="1" applyFont="1" applyBorder="1" applyAlignment="1">
      <alignment horizontal="center" vertical="center"/>
    </xf>
    <xf numFmtId="0" fontId="16" fillId="0" borderId="103" xfId="0" applyFont="1" applyBorder="1" applyAlignment="1">
      <alignment horizontal="center" vertical="center"/>
    </xf>
    <xf numFmtId="49" fontId="13" fillId="0" borderId="121" xfId="0" applyNumberFormat="1" applyFont="1" applyBorder="1" applyAlignment="1">
      <alignment horizontal="center" vertical="center"/>
    </xf>
    <xf numFmtId="0" fontId="13" fillId="0" borderId="101" xfId="0" applyFont="1" applyBorder="1" applyAlignment="1">
      <alignment horizontal="center" vertical="center"/>
    </xf>
    <xf numFmtId="177" fontId="13" fillId="0" borderId="22" xfId="0" applyNumberFormat="1" applyFont="1" applyBorder="1" applyAlignment="1">
      <alignment horizontal="center" vertical="center"/>
    </xf>
    <xf numFmtId="177" fontId="13" fillId="0" borderId="162" xfId="0" applyNumberFormat="1" applyFont="1" applyBorder="1" applyAlignment="1">
      <alignment horizontal="center" vertical="center"/>
    </xf>
    <xf numFmtId="0" fontId="13" fillId="0" borderId="21" xfId="38" applyFont="1" applyBorder="1" applyAlignment="1">
      <alignment horizontal="center" vertical="center"/>
    </xf>
    <xf numFmtId="0" fontId="13" fillId="0" borderId="27" xfId="38" applyFont="1" applyBorder="1" applyAlignment="1">
      <alignment horizontal="center" vertical="center"/>
    </xf>
    <xf numFmtId="0" fontId="13" fillId="0" borderId="35" xfId="38" applyFont="1" applyBorder="1" applyAlignment="1">
      <alignment horizontal="center" vertical="center"/>
    </xf>
    <xf numFmtId="0" fontId="13" fillId="0" borderId="64" xfId="38" applyFont="1" applyBorder="1" applyAlignment="1">
      <alignment horizontal="center" vertical="center"/>
    </xf>
    <xf numFmtId="0" fontId="13" fillId="0" borderId="57" xfId="38" applyFont="1" applyBorder="1" applyAlignment="1">
      <alignment horizontal="center" vertical="center"/>
    </xf>
    <xf numFmtId="0" fontId="13" fillId="0" borderId="8" xfId="38" applyFont="1" applyBorder="1" applyAlignment="1">
      <alignment horizontal="center" vertical="center"/>
    </xf>
    <xf numFmtId="0" fontId="13" fillId="0" borderId="7" xfId="38" applyFont="1" applyBorder="1" applyAlignment="1">
      <alignment horizontal="center" vertical="center"/>
    </xf>
    <xf numFmtId="0" fontId="13" fillId="0" borderId="58" xfId="38" applyFont="1" applyBorder="1" applyAlignment="1">
      <alignment horizontal="center" vertical="center"/>
    </xf>
    <xf numFmtId="49" fontId="13" fillId="0" borderId="9" xfId="38" applyNumberFormat="1" applyFont="1" applyBorder="1" applyAlignment="1">
      <alignment horizontal="center" vertical="center"/>
    </xf>
    <xf numFmtId="49" fontId="13" fillId="0" borderId="10" xfId="38" applyNumberFormat="1" applyFont="1" applyBorder="1" applyAlignment="1">
      <alignment horizontal="center" vertical="center"/>
    </xf>
    <xf numFmtId="49" fontId="13" fillId="0" borderId="59" xfId="38" applyNumberFormat="1" applyFont="1" applyBorder="1" applyAlignment="1">
      <alignment horizontal="center" vertical="center"/>
    </xf>
    <xf numFmtId="0" fontId="13" fillId="0" borderId="5" xfId="38" applyFont="1" applyBorder="1" applyAlignment="1">
      <alignment horizontal="center" vertical="center"/>
    </xf>
    <xf numFmtId="0" fontId="13" fillId="0" borderId="93" xfId="38" applyFont="1" applyBorder="1" applyAlignment="1">
      <alignment horizontal="center" vertical="center"/>
    </xf>
    <xf numFmtId="0" fontId="13" fillId="0" borderId="94" xfId="38" applyFont="1" applyBorder="1" applyAlignment="1">
      <alignment horizontal="center" vertical="center"/>
    </xf>
    <xf numFmtId="0" fontId="13" fillId="0" borderId="101" xfId="38" applyFont="1" applyBorder="1" applyAlignment="1">
      <alignment horizontal="center" vertical="center"/>
    </xf>
    <xf numFmtId="6" fontId="13" fillId="0" borderId="80" xfId="38" applyNumberFormat="1" applyFont="1" applyBorder="1" applyAlignment="1">
      <alignment horizontal="center" vertical="center"/>
    </xf>
    <xf numFmtId="49" fontId="13" fillId="0" borderId="83" xfId="38" applyNumberFormat="1" applyFont="1" applyBorder="1" applyAlignment="1">
      <alignment horizontal="center" vertical="center"/>
    </xf>
    <xf numFmtId="49" fontId="13" fillId="0" borderId="84" xfId="38" applyNumberFormat="1" applyFont="1" applyBorder="1" applyAlignment="1">
      <alignment horizontal="center" vertical="center"/>
    </xf>
    <xf numFmtId="49" fontId="25" fillId="0" borderId="150" xfId="1" applyNumberFormat="1" applyFont="1" applyBorder="1" applyAlignment="1">
      <alignment horizontal="center" vertical="center"/>
    </xf>
    <xf numFmtId="49" fontId="25" fillId="0" borderId="113" xfId="1" applyNumberFormat="1" applyFont="1" applyBorder="1" applyAlignment="1">
      <alignment horizontal="center" vertical="center"/>
    </xf>
    <xf numFmtId="49" fontId="25" fillId="0" borderId="60" xfId="1" applyNumberFormat="1" applyFont="1" applyBorder="1" applyAlignment="1">
      <alignment horizontal="center" vertical="center"/>
    </xf>
    <xf numFmtId="0" fontId="25" fillId="0" borderId="9" xfId="0" applyFont="1" applyBorder="1" applyAlignment="1">
      <alignment horizontal="center" vertical="center" wrapText="1"/>
    </xf>
    <xf numFmtId="0" fontId="13" fillId="0" borderId="22" xfId="0" applyFont="1" applyBorder="1" applyAlignment="1">
      <alignment horizontal="center" vertical="center"/>
    </xf>
    <xf numFmtId="177" fontId="13" fillId="0" borderId="20" xfId="0" applyNumberFormat="1" applyFont="1" applyBorder="1" applyAlignment="1">
      <alignment horizontal="center" vertical="center"/>
    </xf>
    <xf numFmtId="177" fontId="13" fillId="0" borderId="28" xfId="0" applyNumberFormat="1" applyFont="1" applyBorder="1" applyAlignment="1">
      <alignment horizontal="center" vertical="center"/>
    </xf>
    <xf numFmtId="177" fontId="13" fillId="0" borderId="165" xfId="0" applyNumberFormat="1" applyFont="1" applyBorder="1" applyAlignment="1">
      <alignment horizontal="center" vertical="center"/>
    </xf>
    <xf numFmtId="177" fontId="13" fillId="0" borderId="140" xfId="0" applyNumberFormat="1" applyFont="1" applyBorder="1" applyAlignment="1">
      <alignment horizontal="center" vertical="center"/>
    </xf>
    <xf numFmtId="177" fontId="13" fillId="0" borderId="166" xfId="0" applyNumberFormat="1" applyFont="1" applyBorder="1" applyAlignment="1">
      <alignment horizontal="center" vertical="center"/>
    </xf>
    <xf numFmtId="177" fontId="13" fillId="0" borderId="159" xfId="0" applyNumberFormat="1" applyFont="1" applyBorder="1" applyAlignment="1">
      <alignment horizontal="center" vertical="center"/>
    </xf>
    <xf numFmtId="177" fontId="13" fillId="0" borderId="144" xfId="0" applyNumberFormat="1" applyFont="1" applyBorder="1" applyAlignment="1">
      <alignment horizontal="center" vertical="center"/>
    </xf>
    <xf numFmtId="177" fontId="13" fillId="0" borderId="95" xfId="0" applyNumberFormat="1" applyFont="1" applyBorder="1" applyAlignment="1">
      <alignment horizontal="center" vertical="center"/>
    </xf>
    <xf numFmtId="0" fontId="25" fillId="0" borderId="111" xfId="1" applyFont="1" applyBorder="1" applyAlignment="1">
      <alignment horizontal="center" vertical="center"/>
    </xf>
    <xf numFmtId="0" fontId="25" fillId="0" borderId="110" xfId="1" applyFont="1" applyBorder="1" applyAlignment="1">
      <alignment horizontal="center" vertical="center"/>
    </xf>
    <xf numFmtId="0" fontId="25" fillId="0" borderId="30" xfId="1" applyFont="1" applyBorder="1" applyAlignment="1">
      <alignment horizontal="center" vertical="center"/>
    </xf>
    <xf numFmtId="0" fontId="25" fillId="0" borderId="130" xfId="1" applyFont="1" applyBorder="1" applyAlignment="1">
      <alignment horizontal="center" vertical="center"/>
    </xf>
    <xf numFmtId="0" fontId="25" fillId="0" borderId="13" xfId="0" applyFont="1" applyBorder="1" applyAlignment="1">
      <alignment horizontal="center" vertical="center" wrapText="1"/>
    </xf>
    <xf numFmtId="49" fontId="13" fillId="0" borderId="84" xfId="0" applyNumberFormat="1" applyFont="1" applyBorder="1" applyAlignment="1">
      <alignment horizontal="center" vertical="center"/>
    </xf>
    <xf numFmtId="0" fontId="16" fillId="0" borderId="26" xfId="0" applyFont="1" applyBorder="1" applyAlignment="1">
      <alignment horizontal="center" vertical="center"/>
    </xf>
    <xf numFmtId="0" fontId="15" fillId="0" borderId="26" xfId="0" applyFont="1" applyBorder="1" applyAlignment="1">
      <alignment horizontal="center" vertical="center"/>
    </xf>
    <xf numFmtId="179" fontId="13" fillId="0" borderId="29" xfId="0" applyNumberFormat="1" applyFont="1" applyBorder="1" applyAlignment="1">
      <alignment horizontal="center" vertical="center"/>
    </xf>
    <xf numFmtId="0" fontId="13" fillId="0" borderId="1" xfId="0" applyFont="1" applyBorder="1" applyAlignment="1">
      <alignment horizontal="right" vertical="center"/>
    </xf>
    <xf numFmtId="0" fontId="13" fillId="0" borderId="163" xfId="0" applyFont="1" applyBorder="1" applyAlignment="1">
      <alignment vertical="center"/>
    </xf>
    <xf numFmtId="177" fontId="13" fillId="0" borderId="134" xfId="0" applyNumberFormat="1" applyFont="1" applyBorder="1" applyAlignment="1">
      <alignment horizontal="center" vertical="center"/>
    </xf>
    <xf numFmtId="179" fontId="13" fillId="0" borderId="5" xfId="0" applyNumberFormat="1" applyFont="1" applyBorder="1" applyAlignment="1">
      <alignment horizontal="center" vertical="center"/>
    </xf>
    <xf numFmtId="0" fontId="0" fillId="0" borderId="0" xfId="0" applyAlignment="1">
      <alignment vertical="center" wrapText="1"/>
    </xf>
    <xf numFmtId="177" fontId="13" fillId="0" borderId="169" xfId="0" applyNumberFormat="1" applyFont="1" applyBorder="1" applyAlignment="1">
      <alignment horizontal="center" vertical="center"/>
    </xf>
    <xf numFmtId="0" fontId="15" fillId="0" borderId="1" xfId="0" applyFont="1" applyBorder="1" applyAlignment="1">
      <alignment horizontal="center"/>
    </xf>
    <xf numFmtId="0" fontId="15" fillId="0" borderId="1" xfId="0" applyFont="1" applyBorder="1" applyAlignment="1">
      <alignment horizontal="center" wrapText="1"/>
    </xf>
    <xf numFmtId="177" fontId="15" fillId="0" borderId="153" xfId="0" applyNumberFormat="1" applyFont="1" applyBorder="1" applyAlignment="1">
      <alignment horizontal="center"/>
    </xf>
    <xf numFmtId="177" fontId="15" fillId="0" borderId="151" xfId="0" applyNumberFormat="1" applyFont="1" applyBorder="1" applyAlignment="1">
      <alignment horizontal="center"/>
    </xf>
    <xf numFmtId="177" fontId="15" fillId="0" borderId="152" xfId="0" applyNumberFormat="1" applyFont="1" applyBorder="1" applyAlignment="1">
      <alignment horizontal="center"/>
    </xf>
    <xf numFmtId="177" fontId="15" fillId="0" borderId="0" xfId="0" applyNumberFormat="1" applyFont="1"/>
    <xf numFmtId="0" fontId="50" fillId="0" borderId="0" xfId="0" applyFont="1"/>
    <xf numFmtId="0" fontId="15" fillId="0" borderId="1" xfId="0" applyFont="1" applyBorder="1"/>
    <xf numFmtId="0" fontId="15" fillId="0" borderId="0" xfId="0" applyFont="1" applyAlignment="1">
      <alignment horizontal="center"/>
    </xf>
    <xf numFmtId="177" fontId="15" fillId="0" borderId="0" xfId="0" applyNumberFormat="1" applyFont="1" applyAlignment="1">
      <alignment horizontal="center"/>
    </xf>
    <xf numFmtId="0" fontId="50" fillId="0" borderId="0" xfId="0" applyFont="1" applyAlignment="1">
      <alignment horizontal="center"/>
    </xf>
    <xf numFmtId="0" fontId="50" fillId="0" borderId="1" xfId="0" applyFont="1" applyBorder="1"/>
    <xf numFmtId="0" fontId="50" fillId="0" borderId="1" xfId="0" applyFont="1" applyBorder="1" applyAlignment="1">
      <alignment horizontal="center"/>
    </xf>
    <xf numFmtId="177" fontId="50" fillId="0" borderId="1" xfId="0" applyNumberFormat="1" applyFont="1" applyBorder="1"/>
    <xf numFmtId="177" fontId="50" fillId="0" borderId="0" xfId="0" applyNumberFormat="1" applyFont="1"/>
    <xf numFmtId="177" fontId="15" fillId="0" borderId="52" xfId="0" applyNumberFormat="1" applyFont="1" applyBorder="1" applyAlignment="1">
      <alignment horizontal="center"/>
    </xf>
    <xf numFmtId="177" fontId="50" fillId="0" borderId="1" xfId="0" applyNumberFormat="1" applyFont="1" applyBorder="1" applyAlignment="1">
      <alignment horizontal="center"/>
    </xf>
    <xf numFmtId="177" fontId="50" fillId="0" borderId="0" xfId="0" applyNumberFormat="1" applyFont="1" applyAlignment="1">
      <alignment horizontal="center"/>
    </xf>
    <xf numFmtId="177" fontId="15" fillId="0" borderId="55" xfId="0" applyNumberFormat="1" applyFont="1" applyBorder="1" applyAlignment="1">
      <alignment horizontal="center"/>
    </xf>
    <xf numFmtId="0" fontId="13" fillId="0" borderId="3" xfId="0" applyFont="1" applyBorder="1" applyAlignment="1">
      <alignment horizontal="center" vertical="center"/>
    </xf>
    <xf numFmtId="0" fontId="46" fillId="0" borderId="59"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10" xfId="0" applyFont="1" applyBorder="1" applyAlignment="1">
      <alignment horizontal="center" vertical="center" wrapText="1"/>
    </xf>
    <xf numFmtId="0" fontId="46" fillId="0" borderId="64" xfId="0" applyFont="1" applyBorder="1" applyAlignment="1">
      <alignment horizontal="center" vertical="center"/>
    </xf>
    <xf numFmtId="0" fontId="46" fillId="0" borderId="5" xfId="0" applyFont="1" applyBorder="1" applyAlignment="1">
      <alignment horizontal="center" vertical="center"/>
    </xf>
    <xf numFmtId="0" fontId="46" fillId="0" borderId="57" xfId="0" applyFont="1" applyBorder="1" applyAlignment="1">
      <alignment horizontal="center" vertical="center"/>
    </xf>
    <xf numFmtId="0" fontId="46" fillId="0" borderId="121" xfId="0" applyFont="1" applyBorder="1" applyAlignment="1">
      <alignment horizontal="center" vertical="center"/>
    </xf>
    <xf numFmtId="0" fontId="46" fillId="0" borderId="67" xfId="0" applyFont="1" applyBorder="1" applyAlignment="1">
      <alignment horizontal="center" vertical="center"/>
    </xf>
    <xf numFmtId="0" fontId="46" fillId="0" borderId="77" xfId="0" applyFont="1" applyBorder="1" applyAlignment="1">
      <alignment horizontal="center" vertical="center"/>
    </xf>
    <xf numFmtId="0" fontId="46" fillId="0" borderId="37" xfId="0" applyFont="1" applyBorder="1" applyAlignment="1">
      <alignment horizontal="center" vertical="center"/>
    </xf>
    <xf numFmtId="0" fontId="46" fillId="0" borderId="99" xfId="0" applyFont="1" applyBorder="1" applyAlignment="1">
      <alignment horizontal="center" vertical="center"/>
    </xf>
    <xf numFmtId="0" fontId="13" fillId="0" borderId="163" xfId="0" applyFont="1" applyBorder="1" applyAlignment="1" applyProtection="1">
      <alignment horizontal="center" vertical="center"/>
      <protection locked="0"/>
    </xf>
    <xf numFmtId="0" fontId="13" fillId="0" borderId="163" xfId="0" applyFont="1" applyBorder="1" applyAlignment="1">
      <alignment horizontal="center" vertical="center"/>
    </xf>
    <xf numFmtId="38" fontId="13" fillId="0" borderId="51" xfId="20" applyFont="1" applyBorder="1" applyAlignment="1">
      <alignment horizontal="center" vertical="center"/>
    </xf>
    <xf numFmtId="38" fontId="13" fillId="0" borderId="180" xfId="20" applyFont="1" applyBorder="1" applyAlignment="1">
      <alignment horizontal="center" vertical="center"/>
    </xf>
    <xf numFmtId="38" fontId="13" fillId="0" borderId="176" xfId="20" applyFont="1" applyBorder="1" applyAlignment="1">
      <alignment horizontal="center" vertical="center"/>
    </xf>
    <xf numFmtId="38" fontId="13" fillId="0" borderId="172" xfId="20" applyFont="1" applyBorder="1" applyAlignment="1">
      <alignment horizontal="center" vertical="center"/>
    </xf>
    <xf numFmtId="38" fontId="13" fillId="0" borderId="174" xfId="20" applyFont="1" applyBorder="1" applyAlignment="1">
      <alignment horizontal="center" vertical="center"/>
    </xf>
    <xf numFmtId="38" fontId="13" fillId="0" borderId="175" xfId="20" applyFont="1" applyBorder="1" applyAlignment="1">
      <alignment horizontal="center" vertical="center"/>
    </xf>
    <xf numFmtId="38" fontId="13" fillId="0" borderId="173" xfId="20" applyFont="1" applyBorder="1" applyAlignment="1">
      <alignment horizontal="center" vertical="center"/>
    </xf>
    <xf numFmtId="38" fontId="15" fillId="0" borderId="137" xfId="20" applyFont="1" applyBorder="1" applyAlignment="1">
      <alignment horizontal="center"/>
    </xf>
    <xf numFmtId="38" fontId="15" fillId="0" borderId="151" xfId="20" applyFont="1" applyBorder="1" applyAlignment="1">
      <alignment horizontal="center"/>
    </xf>
    <xf numFmtId="38" fontId="15" fillId="0" borderId="52" xfId="20" applyFont="1" applyBorder="1" applyAlignment="1">
      <alignment horizontal="center"/>
    </xf>
    <xf numFmtId="38" fontId="15" fillId="0" borderId="152" xfId="20" applyFont="1" applyBorder="1" applyAlignment="1">
      <alignment horizontal="center"/>
    </xf>
    <xf numFmtId="38" fontId="15" fillId="0" borderId="178" xfId="20" applyFont="1" applyBorder="1" applyAlignment="1">
      <alignment horizontal="center"/>
    </xf>
    <xf numFmtId="38" fontId="15" fillId="0" borderId="179" xfId="20" applyFont="1" applyBorder="1" applyAlignment="1">
      <alignment horizontal="center"/>
    </xf>
    <xf numFmtId="0" fontId="52" fillId="0" borderId="0" xfId="0" applyFont="1" applyAlignment="1">
      <alignment vertical="center"/>
    </xf>
    <xf numFmtId="0" fontId="25" fillId="0" borderId="6" xfId="1" applyFont="1" applyBorder="1" applyAlignment="1">
      <alignment horizontal="center" vertical="center"/>
    </xf>
    <xf numFmtId="177" fontId="15" fillId="0" borderId="185" xfId="0" applyNumberFormat="1" applyFont="1" applyBorder="1" applyAlignment="1">
      <alignment horizontal="center"/>
    </xf>
    <xf numFmtId="176" fontId="15" fillId="0" borderId="188" xfId="0" applyNumberFormat="1" applyFont="1" applyBorder="1" applyAlignment="1">
      <alignment horizontal="center"/>
    </xf>
    <xf numFmtId="176" fontId="15" fillId="0" borderId="189" xfId="0" applyNumberFormat="1" applyFont="1" applyBorder="1" applyAlignment="1">
      <alignment horizontal="center"/>
    </xf>
    <xf numFmtId="176" fontId="15" fillId="0" borderId="190" xfId="0" applyNumberFormat="1" applyFont="1" applyBorder="1" applyAlignment="1">
      <alignment horizontal="center"/>
    </xf>
    <xf numFmtId="49" fontId="13" fillId="0" borderId="141" xfId="0" applyNumberFormat="1" applyFont="1" applyBorder="1" applyAlignment="1">
      <alignment horizontal="center" vertical="center"/>
    </xf>
    <xf numFmtId="0" fontId="13" fillId="0" borderId="192" xfId="0" applyFont="1" applyBorder="1" applyAlignment="1">
      <alignment horizontal="center" vertical="center"/>
    </xf>
    <xf numFmtId="0" fontId="13" fillId="0" borderId="193" xfId="0" applyFont="1" applyBorder="1" applyAlignment="1">
      <alignment horizontal="center" vertical="center"/>
    </xf>
    <xf numFmtId="0" fontId="13" fillId="0" borderId="196" xfId="0" applyFont="1" applyBorder="1" applyAlignment="1">
      <alignment horizontal="center" vertical="center"/>
    </xf>
    <xf numFmtId="0" fontId="13" fillId="0" borderId="197" xfId="0" applyFont="1" applyBorder="1" applyAlignment="1">
      <alignment horizontal="center" vertical="center"/>
    </xf>
    <xf numFmtId="0" fontId="13" fillId="0" borderId="198" xfId="0" applyFont="1" applyBorder="1" applyAlignment="1">
      <alignment horizontal="center" vertical="center"/>
    </xf>
    <xf numFmtId="38" fontId="15" fillId="0" borderId="183" xfId="20" applyFont="1" applyBorder="1" applyAlignment="1">
      <alignment horizontal="center"/>
    </xf>
    <xf numFmtId="49" fontId="13" fillId="0" borderId="22" xfId="0" applyNumberFormat="1" applyFont="1" applyBorder="1" applyAlignment="1">
      <alignment horizontal="center" vertical="center"/>
    </xf>
    <xf numFmtId="0" fontId="13" fillId="0" borderId="85" xfId="0" applyFont="1" applyBorder="1" applyAlignment="1">
      <alignment horizontal="center" vertical="center"/>
    </xf>
    <xf numFmtId="49" fontId="13" fillId="0" borderId="199" xfId="0" applyNumberFormat="1" applyFont="1" applyBorder="1" applyAlignment="1">
      <alignment horizontal="center" vertical="center"/>
    </xf>
    <xf numFmtId="38" fontId="15" fillId="0" borderId="185" xfId="20" applyFont="1" applyBorder="1" applyAlignment="1">
      <alignment horizontal="center"/>
    </xf>
    <xf numFmtId="38" fontId="15" fillId="0" borderId="197" xfId="20" applyFont="1" applyBorder="1" applyAlignment="1">
      <alignment horizontal="center"/>
    </xf>
    <xf numFmtId="38" fontId="15" fillId="0" borderId="198" xfId="20" applyFont="1" applyBorder="1" applyAlignment="1">
      <alignment horizontal="center"/>
    </xf>
    <xf numFmtId="6" fontId="13" fillId="0" borderId="36" xfId="38" applyNumberFormat="1" applyFont="1" applyBorder="1" applyAlignment="1">
      <alignment horizontal="center" vertical="center"/>
    </xf>
    <xf numFmtId="38" fontId="15" fillId="0" borderId="193" xfId="20" applyFont="1" applyBorder="1" applyAlignment="1">
      <alignment horizontal="center"/>
    </xf>
    <xf numFmtId="0" fontId="13" fillId="13" borderId="42" xfId="0" applyFont="1" applyFill="1" applyBorder="1" applyAlignment="1">
      <alignment horizontal="center" vertical="center"/>
    </xf>
    <xf numFmtId="0" fontId="13" fillId="13" borderId="44" xfId="0" applyFont="1" applyFill="1" applyBorder="1" applyAlignment="1" applyProtection="1">
      <alignment horizontal="center" vertical="center"/>
      <protection locked="0"/>
    </xf>
    <xf numFmtId="0" fontId="13" fillId="13" borderId="136" xfId="0" applyFont="1" applyFill="1" applyBorder="1" applyAlignment="1" applyProtection="1">
      <alignment horizontal="center" vertical="center"/>
      <protection locked="0"/>
    </xf>
    <xf numFmtId="0" fontId="13" fillId="3" borderId="186" xfId="0" applyFont="1" applyFill="1" applyBorder="1" applyAlignment="1" applyProtection="1">
      <alignment horizontal="center" vertical="center"/>
      <protection locked="0"/>
    </xf>
    <xf numFmtId="0" fontId="13" fillId="3" borderId="177" xfId="0" applyFont="1" applyFill="1" applyBorder="1" applyAlignment="1">
      <alignment horizontal="center" vertical="center"/>
    </xf>
    <xf numFmtId="0" fontId="13" fillId="3" borderId="73" xfId="0" applyFont="1" applyFill="1" applyBorder="1" applyAlignment="1">
      <alignment horizontal="center" vertical="center"/>
    </xf>
    <xf numFmtId="0" fontId="16" fillId="14" borderId="10" xfId="0" applyFont="1" applyFill="1" applyBorder="1" applyAlignment="1">
      <alignment horizontal="center" vertical="center"/>
    </xf>
    <xf numFmtId="0" fontId="13" fillId="14" borderId="10" xfId="0" applyFont="1" applyFill="1" applyBorder="1" applyAlignment="1">
      <alignment horizontal="center" vertical="center"/>
    </xf>
    <xf numFmtId="177" fontId="13" fillId="14" borderId="82" xfId="0" applyNumberFormat="1" applyFont="1" applyFill="1" applyBorder="1" applyAlignment="1">
      <alignment horizontal="center" vertical="center"/>
    </xf>
    <xf numFmtId="0" fontId="21" fillId="0" borderId="1" xfId="0" applyFont="1" applyBorder="1"/>
    <xf numFmtId="0" fontId="13" fillId="0" borderId="112" xfId="0" applyFont="1" applyBorder="1" applyAlignment="1">
      <alignment horizontal="center" vertical="center"/>
    </xf>
    <xf numFmtId="0" fontId="10" fillId="0" borderId="1" xfId="0" applyFont="1" applyBorder="1" applyAlignment="1">
      <alignment horizontal="center" vertical="center"/>
    </xf>
    <xf numFmtId="0" fontId="13" fillId="0" borderId="1" xfId="0" applyFont="1" applyBorder="1" applyAlignment="1" applyProtection="1">
      <alignment horizontal="left" vertical="center"/>
      <protection locked="0"/>
    </xf>
    <xf numFmtId="0" fontId="12"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6" xfId="0" applyFont="1" applyBorder="1" applyAlignment="1">
      <alignment horizontal="center" vertical="center"/>
    </xf>
    <xf numFmtId="0" fontId="13" fillId="0" borderId="75"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6" xfId="0" applyFont="1" applyBorder="1" applyAlignment="1">
      <alignment horizontal="center" vertical="center" wrapText="1"/>
    </xf>
    <xf numFmtId="0" fontId="25" fillId="0" borderId="76" xfId="0" applyFont="1" applyBorder="1" applyAlignment="1">
      <alignment horizontal="center" vertical="center"/>
    </xf>
    <xf numFmtId="0" fontId="13" fillId="0" borderId="75" xfId="0" applyFont="1" applyBorder="1" applyAlignment="1">
      <alignment horizontal="center" vertical="center"/>
    </xf>
    <xf numFmtId="0" fontId="13" fillId="0" borderId="19" xfId="0" applyFont="1" applyBorder="1" applyAlignment="1">
      <alignment horizontal="center" vertical="center"/>
    </xf>
    <xf numFmtId="0" fontId="13" fillId="0" borderId="5" xfId="0" applyFont="1" applyBorder="1" applyAlignment="1">
      <alignment horizontal="center" vertical="center"/>
    </xf>
    <xf numFmtId="0" fontId="13" fillId="0" borderId="21" xfId="0" applyFont="1" applyBorder="1" applyAlignment="1">
      <alignment horizontal="center" vertical="center"/>
    </xf>
    <xf numFmtId="0" fontId="13" fillId="0" borderId="7" xfId="0" applyFont="1" applyBorder="1" applyAlignment="1">
      <alignment horizontal="center" vertical="center"/>
    </xf>
    <xf numFmtId="0" fontId="13" fillId="0" borderId="63" xfId="0" applyFont="1" applyBorder="1" applyAlignment="1">
      <alignment horizontal="center" vertical="center"/>
    </xf>
    <xf numFmtId="0" fontId="13" fillId="0" borderId="11" xfId="0" applyFont="1" applyBorder="1" applyAlignment="1">
      <alignment horizontal="center" vertical="center" wrapTex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59" xfId="0" applyFont="1" applyBorder="1" applyAlignment="1">
      <alignment horizontal="center" vertical="center"/>
    </xf>
    <xf numFmtId="0" fontId="13" fillId="0" borderId="9" xfId="0" applyFont="1" applyBorder="1" applyAlignment="1">
      <alignment horizontal="center" vertical="center"/>
    </xf>
    <xf numFmtId="0" fontId="0" fillId="0" borderId="1" xfId="0" applyBorder="1" applyAlignment="1">
      <alignment vertical="center"/>
    </xf>
    <xf numFmtId="0" fontId="13" fillId="0" borderId="123" xfId="0" applyFont="1" applyBorder="1" applyAlignment="1">
      <alignment horizontal="center" vertical="center"/>
    </xf>
    <xf numFmtId="0" fontId="13" fillId="0" borderId="125" xfId="0" applyFont="1" applyBorder="1" applyAlignment="1">
      <alignment horizontal="center" vertical="center"/>
    </xf>
    <xf numFmtId="0" fontId="13" fillId="0" borderId="103" xfId="0" applyFont="1" applyBorder="1" applyAlignment="1">
      <alignment horizontal="center" vertical="center"/>
    </xf>
    <xf numFmtId="0" fontId="49" fillId="3" borderId="23" xfId="0" applyFont="1" applyFill="1" applyBorder="1" applyAlignment="1">
      <alignment horizontal="center" vertical="center" wrapText="1"/>
    </xf>
    <xf numFmtId="0" fontId="48" fillId="3" borderId="23" xfId="0" applyFont="1" applyFill="1" applyBorder="1" applyAlignment="1">
      <alignment horizontal="center" vertical="center" wrapText="1"/>
    </xf>
    <xf numFmtId="0" fontId="46" fillId="3" borderId="23" xfId="0" applyFont="1" applyFill="1" applyBorder="1" applyAlignment="1">
      <alignment horizontal="center" vertical="center" wrapText="1"/>
    </xf>
    <xf numFmtId="0" fontId="13" fillId="3" borderId="44" xfId="0" applyFont="1" applyFill="1" applyBorder="1" applyAlignment="1" applyProtection="1">
      <alignment horizontal="center" vertical="center"/>
      <protection locked="0"/>
    </xf>
    <xf numFmtId="0" fontId="14" fillId="0" borderId="35" xfId="41" applyFont="1" applyBorder="1" applyAlignment="1">
      <alignment horizontal="center" vertical="center"/>
    </xf>
    <xf numFmtId="0" fontId="14" fillId="0" borderId="12" xfId="41" applyFont="1" applyBorder="1" applyAlignment="1">
      <alignment horizontal="center" vertical="center"/>
    </xf>
    <xf numFmtId="0" fontId="14" fillId="0" borderId="5" xfId="41" applyFont="1" applyBorder="1" applyAlignment="1">
      <alignment horizontal="center" vertical="center"/>
    </xf>
    <xf numFmtId="0" fontId="28" fillId="0" borderId="7" xfId="41" applyFont="1" applyBorder="1" applyAlignment="1">
      <alignment vertical="center"/>
    </xf>
    <xf numFmtId="0" fontId="14" fillId="0" borderId="16" xfId="41" applyFont="1" applyBorder="1" applyAlignment="1">
      <alignment horizontal="center" vertical="center"/>
    </xf>
    <xf numFmtId="0" fontId="28" fillId="0" borderId="59" xfId="41" applyFont="1" applyBorder="1" applyAlignment="1">
      <alignment horizontal="center" vertical="center"/>
    </xf>
    <xf numFmtId="0" fontId="53" fillId="0" borderId="113" xfId="41" applyBorder="1" applyAlignment="1">
      <alignment vertical="center"/>
    </xf>
    <xf numFmtId="0" fontId="14" fillId="0" borderId="75" xfId="41" applyFont="1" applyBorder="1" applyAlignment="1">
      <alignment horizontal="center" vertical="center"/>
    </xf>
    <xf numFmtId="0" fontId="13" fillId="0" borderId="10" xfId="51" applyFont="1" applyBorder="1" applyAlignment="1">
      <alignment horizontal="center" vertical="center" wrapText="1"/>
    </xf>
    <xf numFmtId="0" fontId="28" fillId="0" borderId="63" xfId="51" applyFont="1" applyBorder="1" applyAlignment="1">
      <alignment vertical="center" wrapText="1"/>
    </xf>
    <xf numFmtId="38" fontId="13" fillId="0" borderId="180" xfId="20" applyFont="1" applyFill="1" applyBorder="1" applyAlignment="1">
      <alignment horizontal="center" vertical="center"/>
    </xf>
    <xf numFmtId="38" fontId="13" fillId="0" borderId="176" xfId="20" applyFont="1" applyFill="1" applyBorder="1" applyAlignment="1">
      <alignment horizontal="center" vertical="center"/>
    </xf>
    <xf numFmtId="38" fontId="13" fillId="0" borderId="51" xfId="20" applyFont="1" applyFill="1" applyBorder="1" applyAlignment="1">
      <alignment horizontal="center" vertical="center"/>
    </xf>
    <xf numFmtId="38" fontId="13" fillId="0" borderId="172" xfId="20" applyFont="1" applyFill="1" applyBorder="1" applyAlignment="1">
      <alignment horizontal="center" vertical="center"/>
    </xf>
    <xf numFmtId="38" fontId="13" fillId="0" borderId="181" xfId="20" applyFont="1" applyFill="1" applyBorder="1" applyAlignment="1">
      <alignment horizontal="center" vertical="center"/>
    </xf>
    <xf numFmtId="38" fontId="13" fillId="14" borderId="176" xfId="20" applyFont="1" applyFill="1" applyBorder="1" applyAlignment="1">
      <alignment horizontal="center" vertical="center"/>
    </xf>
    <xf numFmtId="38" fontId="15" fillId="0" borderId="178" xfId="20" applyFont="1" applyFill="1" applyBorder="1" applyAlignment="1">
      <alignment horizontal="center"/>
    </xf>
    <xf numFmtId="38" fontId="15" fillId="0" borderId="183" xfId="20" applyFont="1" applyFill="1" applyBorder="1" applyAlignment="1">
      <alignment horizontal="center"/>
    </xf>
    <xf numFmtId="38" fontId="15" fillId="0" borderId="179" xfId="20" applyFont="1" applyFill="1" applyBorder="1" applyAlignment="1">
      <alignment horizontal="center"/>
    </xf>
    <xf numFmtId="0" fontId="13" fillId="0" borderId="11" xfId="52" applyFont="1" applyBorder="1" applyAlignment="1">
      <alignment horizontal="center" vertical="center"/>
    </xf>
    <xf numFmtId="0" fontId="13" fillId="0" borderId="63" xfId="52" applyFont="1" applyBorder="1" applyAlignment="1">
      <alignment vertical="center"/>
    </xf>
    <xf numFmtId="0" fontId="13" fillId="0" borderId="10" xfId="52" applyFont="1" applyBorder="1" applyAlignment="1">
      <alignment horizontal="center" vertical="center"/>
    </xf>
    <xf numFmtId="0" fontId="13" fillId="2" borderId="10" xfId="52" applyFont="1" applyFill="1" applyBorder="1" applyAlignment="1">
      <alignment horizontal="center" vertical="center"/>
    </xf>
    <xf numFmtId="0" fontId="13" fillId="2" borderId="59" xfId="52" applyFont="1" applyFill="1" applyBorder="1" applyAlignment="1">
      <alignment horizontal="center" vertical="center"/>
    </xf>
    <xf numFmtId="0" fontId="13" fillId="0" borderId="59" xfId="52" applyFont="1" applyBorder="1" applyAlignment="1">
      <alignment vertical="center"/>
    </xf>
    <xf numFmtId="0" fontId="13" fillId="0" borderId="10" xfId="52" applyFont="1" applyBorder="1" applyAlignment="1">
      <alignment vertical="center"/>
    </xf>
    <xf numFmtId="0" fontId="43" fillId="0" borderId="59" xfId="52" applyFont="1" applyBorder="1" applyAlignment="1">
      <alignment horizontal="center" vertical="center"/>
    </xf>
    <xf numFmtId="0" fontId="28" fillId="0" borderId="76" xfId="52" applyFont="1" applyBorder="1" applyAlignment="1">
      <alignment vertical="center"/>
    </xf>
    <xf numFmtId="0" fontId="28" fillId="0" borderId="75" xfId="52" applyFont="1" applyBorder="1" applyAlignment="1">
      <alignment horizontal="center" vertical="center" wrapText="1"/>
    </xf>
    <xf numFmtId="177" fontId="13" fillId="0" borderId="102" xfId="0" applyNumberFormat="1" applyFont="1" applyBorder="1" applyAlignment="1">
      <alignment horizontal="center" vertical="center"/>
    </xf>
    <xf numFmtId="0" fontId="13" fillId="3" borderId="201" xfId="0" applyFont="1" applyFill="1" applyBorder="1" applyAlignment="1">
      <alignment horizontal="center" vertical="center"/>
    </xf>
    <xf numFmtId="0" fontId="25" fillId="0" borderId="11" xfId="0" applyFont="1" applyBorder="1" applyAlignment="1">
      <alignment horizontal="center" vertical="center" wrapText="1"/>
    </xf>
    <xf numFmtId="0" fontId="33" fillId="0" borderId="76" xfId="0" applyFont="1" applyBorder="1" applyAlignment="1">
      <alignment horizontal="center" vertical="center" wrapText="1"/>
    </xf>
    <xf numFmtId="38" fontId="15" fillId="0" borderId="152" xfId="20" applyFont="1" applyFill="1" applyBorder="1" applyAlignment="1">
      <alignment horizontal="center"/>
    </xf>
    <xf numFmtId="0" fontId="13" fillId="3" borderId="42" xfId="0" applyFont="1" applyFill="1" applyBorder="1" applyAlignment="1">
      <alignment horizontal="center" vertical="center"/>
    </xf>
    <xf numFmtId="0" fontId="45" fillId="0" borderId="63" xfId="0" applyFont="1" applyBorder="1" applyAlignment="1">
      <alignment horizontal="center" vertical="center" wrapText="1"/>
    </xf>
    <xf numFmtId="38" fontId="15" fillId="0" borderId="195" xfId="20" applyFont="1" applyFill="1" applyBorder="1" applyAlignment="1">
      <alignment horizontal="center"/>
    </xf>
    <xf numFmtId="38" fontId="15" fillId="0" borderId="154" xfId="20" applyFont="1" applyFill="1" applyBorder="1" applyAlignment="1">
      <alignment horizontal="center"/>
    </xf>
    <xf numFmtId="38" fontId="15" fillId="0" borderId="185" xfId="20" applyFont="1" applyFill="1" applyBorder="1" applyAlignment="1">
      <alignment horizontal="center"/>
    </xf>
    <xf numFmtId="0" fontId="25" fillId="0" borderId="10" xfId="0" applyFont="1" applyBorder="1" applyAlignment="1">
      <alignment horizontal="center" vertical="center" wrapText="1"/>
    </xf>
    <xf numFmtId="38" fontId="15" fillId="0" borderId="137" xfId="20" applyFont="1" applyFill="1" applyBorder="1" applyAlignment="1">
      <alignment horizontal="center"/>
    </xf>
    <xf numFmtId="0" fontId="46" fillId="0" borderId="35" xfId="0" applyFont="1" applyBorder="1" applyAlignment="1">
      <alignment horizontal="center" vertical="center"/>
    </xf>
    <xf numFmtId="0" fontId="46" fillId="0" borderId="58" xfId="0" applyFont="1" applyBorder="1" applyAlignment="1">
      <alignment horizontal="center" vertical="center"/>
    </xf>
    <xf numFmtId="0" fontId="28" fillId="0" borderId="7" xfId="57" applyFont="1" applyBorder="1" applyAlignment="1">
      <alignment vertical="center" wrapText="1"/>
    </xf>
    <xf numFmtId="38" fontId="15" fillId="0" borderId="191" xfId="20" applyFont="1" applyFill="1" applyBorder="1" applyAlignment="1">
      <alignment horizontal="center"/>
    </xf>
    <xf numFmtId="0" fontId="45" fillId="0" borderId="76" xfId="0" applyFont="1" applyBorder="1" applyAlignment="1">
      <alignment horizontal="center" vertical="center"/>
    </xf>
    <xf numFmtId="38" fontId="15" fillId="0" borderId="194" xfId="20" applyFont="1" applyFill="1" applyBorder="1" applyAlignment="1">
      <alignment horizontal="center"/>
    </xf>
    <xf numFmtId="0" fontId="45" fillId="0" borderId="9" xfId="0" applyFont="1" applyBorder="1" applyAlignment="1">
      <alignment horizontal="center" vertical="center" wrapText="1"/>
    </xf>
    <xf numFmtId="38" fontId="15" fillId="0" borderId="196" xfId="20" applyFont="1" applyFill="1" applyBorder="1" applyAlignment="1">
      <alignment horizontal="center"/>
    </xf>
    <xf numFmtId="38" fontId="15" fillId="0" borderId="187" xfId="20" applyFont="1" applyFill="1" applyBorder="1" applyAlignment="1">
      <alignment horizontal="center"/>
    </xf>
    <xf numFmtId="0" fontId="33" fillId="0" borderId="11" xfId="0" applyFont="1" applyBorder="1" applyAlignment="1">
      <alignment horizontal="center" vertical="center" wrapText="1"/>
    </xf>
    <xf numFmtId="0" fontId="45" fillId="0" borderId="76" xfId="0" applyFont="1" applyBorder="1" applyAlignment="1">
      <alignment horizontal="center" vertical="center" wrapText="1"/>
    </xf>
    <xf numFmtId="0" fontId="45" fillId="0" borderId="11" xfId="0" applyFont="1" applyBorder="1" applyAlignment="1">
      <alignment horizontal="center" vertical="center"/>
    </xf>
    <xf numFmtId="0" fontId="13" fillId="0" borderId="35" xfId="58" applyFont="1" applyBorder="1" applyAlignment="1">
      <alignment horizontal="center" vertical="center"/>
    </xf>
    <xf numFmtId="0" fontId="14" fillId="0" borderId="35" xfId="58" applyFont="1" applyBorder="1" applyAlignment="1">
      <alignment horizontal="center" vertical="center"/>
    </xf>
    <xf numFmtId="0" fontId="16" fillId="0" borderId="35" xfId="58" applyFont="1" applyBorder="1" applyAlignment="1">
      <alignment horizontal="center" vertical="center"/>
    </xf>
    <xf numFmtId="38" fontId="15" fillId="0" borderId="153" xfId="20" applyFont="1" applyFill="1" applyBorder="1" applyAlignment="1">
      <alignment horizontal="center"/>
    </xf>
    <xf numFmtId="38" fontId="15" fillId="0" borderId="52" xfId="20" applyFont="1" applyFill="1" applyBorder="1" applyAlignment="1">
      <alignment horizontal="center"/>
    </xf>
    <xf numFmtId="0" fontId="28" fillId="0" borderId="6" xfId="0" applyFont="1" applyBorder="1" applyAlignment="1">
      <alignment horizontal="center" vertical="center"/>
    </xf>
    <xf numFmtId="0" fontId="43" fillId="0" borderId="56" xfId="0" applyFont="1" applyBorder="1" applyAlignment="1">
      <alignment horizontal="center" vertical="center"/>
    </xf>
    <xf numFmtId="38" fontId="13" fillId="0" borderId="174" xfId="20" applyFont="1" applyFill="1" applyBorder="1" applyAlignment="1">
      <alignment horizontal="center" vertical="center"/>
    </xf>
    <xf numFmtId="177" fontId="15" fillId="0" borderId="164" xfId="0" applyNumberFormat="1" applyFont="1" applyBorder="1" applyAlignment="1">
      <alignment horizontal="center"/>
    </xf>
    <xf numFmtId="0" fontId="51" fillId="0" borderId="6" xfId="0" applyFont="1" applyBorder="1" applyAlignment="1">
      <alignment horizontal="center" vertical="center" wrapText="1"/>
    </xf>
    <xf numFmtId="177" fontId="15" fillId="0" borderId="137" xfId="0" applyNumberFormat="1" applyFont="1" applyBorder="1" applyAlignment="1">
      <alignment horizontal="center"/>
    </xf>
    <xf numFmtId="38" fontId="13" fillId="0" borderId="53" xfId="20" applyFont="1" applyFill="1" applyBorder="1" applyAlignment="1">
      <alignment horizontal="center" vertical="center"/>
    </xf>
    <xf numFmtId="0" fontId="51" fillId="0" borderId="76" xfId="0" applyFont="1" applyBorder="1" applyAlignment="1">
      <alignment horizontal="center" vertical="center" wrapText="1"/>
    </xf>
    <xf numFmtId="38" fontId="13" fillId="0" borderId="175" xfId="20" applyFont="1" applyFill="1" applyBorder="1" applyAlignment="1">
      <alignment horizontal="center" vertical="center"/>
    </xf>
    <xf numFmtId="177" fontId="13" fillId="0" borderId="1" xfId="0" applyNumberFormat="1" applyFont="1" applyBorder="1" applyAlignment="1">
      <alignment horizontal="center" vertical="center"/>
    </xf>
    <xf numFmtId="38" fontId="13" fillId="0" borderId="182" xfId="20" applyFont="1" applyFill="1" applyBorder="1" applyAlignment="1">
      <alignment horizontal="center" vertical="center"/>
    </xf>
    <xf numFmtId="38" fontId="13" fillId="0" borderId="200" xfId="20" applyFont="1" applyFill="1" applyBorder="1" applyAlignment="1">
      <alignment horizontal="center" vertical="center"/>
    </xf>
    <xf numFmtId="0" fontId="13" fillId="0" borderId="11" xfId="61" applyFont="1" applyBorder="1" applyAlignment="1">
      <alignment horizontal="center" vertical="center"/>
    </xf>
    <xf numFmtId="0" fontId="13" fillId="0" borderId="76" xfId="61" applyFont="1" applyBorder="1" applyAlignment="1">
      <alignment vertical="center"/>
    </xf>
    <xf numFmtId="0" fontId="28" fillId="2" borderId="9" xfId="61" applyFont="1" applyFill="1" applyBorder="1" applyAlignment="1">
      <alignment vertical="center"/>
    </xf>
    <xf numFmtId="0" fontId="17" fillId="0" borderId="59" xfId="61" applyFont="1" applyBorder="1" applyAlignment="1">
      <alignment horizontal="center" vertical="center"/>
    </xf>
    <xf numFmtId="0" fontId="13" fillId="0" borderId="59" xfId="61" applyFont="1" applyBorder="1" applyAlignment="1">
      <alignment horizontal="center" vertical="center"/>
    </xf>
    <xf numFmtId="0" fontId="13" fillId="0" borderId="76" xfId="61" applyFont="1" applyBorder="1" applyAlignment="1">
      <alignment horizontal="center" vertical="center"/>
    </xf>
    <xf numFmtId="0" fontId="13" fillId="2" borderId="10" xfId="61" applyFont="1" applyFill="1" applyBorder="1" applyAlignment="1">
      <alignment horizontal="center" vertical="center"/>
    </xf>
    <xf numFmtId="0" fontId="13" fillId="0" borderId="11" xfId="61" applyFont="1" applyBorder="1" applyAlignment="1">
      <alignment vertical="center"/>
    </xf>
    <xf numFmtId="0" fontId="13" fillId="2" borderId="75" xfId="61" applyFont="1" applyFill="1" applyBorder="1" applyAlignment="1">
      <alignment horizontal="center" vertical="center"/>
    </xf>
    <xf numFmtId="0" fontId="21" fillId="0" borderId="76" xfId="61" applyFont="1" applyBorder="1" applyAlignment="1">
      <alignment horizontal="center" vertical="center"/>
    </xf>
    <xf numFmtId="0" fontId="21" fillId="0" borderId="11" xfId="61" applyFont="1" applyBorder="1" applyAlignment="1">
      <alignment horizontal="center" vertical="center"/>
    </xf>
    <xf numFmtId="0" fontId="13" fillId="0" borderId="11" xfId="61" applyFont="1" applyBorder="1" applyAlignment="1">
      <alignment vertical="center" wrapText="1"/>
    </xf>
    <xf numFmtId="0" fontId="28" fillId="0" borderId="76" xfId="61" applyFont="1" applyBorder="1" applyAlignment="1">
      <alignment vertical="center"/>
    </xf>
    <xf numFmtId="0" fontId="28" fillId="0" borderId="75" xfId="61" applyFont="1" applyBorder="1" applyAlignment="1">
      <alignment vertical="center"/>
    </xf>
    <xf numFmtId="0" fontId="28" fillId="2" borderId="76" xfId="61" applyFont="1" applyFill="1" applyBorder="1" applyAlignment="1">
      <alignment vertical="center"/>
    </xf>
    <xf numFmtId="0" fontId="28" fillId="2" borderId="59" xfId="61" applyFont="1" applyFill="1" applyBorder="1" applyAlignment="1">
      <alignment horizontal="center" vertical="center"/>
    </xf>
    <xf numFmtId="56" fontId="28" fillId="0" borderId="75" xfId="61" applyNumberFormat="1" applyFont="1" applyBorder="1" applyAlignment="1">
      <alignment horizontal="center" vertical="center"/>
    </xf>
    <xf numFmtId="56" fontId="28" fillId="0" borderId="59" xfId="61" applyNumberFormat="1" applyFont="1" applyBorder="1" applyAlignment="1">
      <alignment horizontal="center" vertical="center"/>
    </xf>
    <xf numFmtId="0" fontId="13" fillId="3" borderId="149" xfId="0" applyFont="1" applyFill="1" applyBorder="1" applyAlignment="1">
      <alignment horizontal="center" vertical="center"/>
    </xf>
    <xf numFmtId="0" fontId="13" fillId="3" borderId="43" xfId="0" applyFont="1" applyFill="1" applyBorder="1" applyAlignment="1" applyProtection="1">
      <alignment horizontal="center" vertical="center"/>
      <protection locked="0"/>
    </xf>
    <xf numFmtId="0" fontId="13" fillId="0" borderId="35" xfId="62" applyFont="1" applyBorder="1" applyAlignment="1">
      <alignment horizontal="center" vertical="center"/>
    </xf>
    <xf numFmtId="0" fontId="13" fillId="0" borderId="39" xfId="62" applyFont="1" applyBorder="1" applyAlignment="1">
      <alignment horizontal="center" vertical="center"/>
    </xf>
    <xf numFmtId="0" fontId="53" fillId="0" borderId="1" xfId="62" applyAlignment="1">
      <alignment vertical="center"/>
    </xf>
    <xf numFmtId="0" fontId="14" fillId="0" borderId="35" xfId="62" applyFont="1" applyBorder="1" applyAlignment="1">
      <alignment horizontal="center" vertical="center"/>
    </xf>
    <xf numFmtId="0" fontId="14" fillId="0" borderId="39" xfId="62" applyFont="1" applyBorder="1" applyAlignment="1">
      <alignment horizontal="center" vertical="center"/>
    </xf>
    <xf numFmtId="0" fontId="14" fillId="0" borderId="31" xfId="62" applyFont="1" applyBorder="1" applyAlignment="1">
      <alignment horizontal="center" vertical="center"/>
    </xf>
    <xf numFmtId="0" fontId="14" fillId="0" borderId="9" xfId="62" applyFont="1" applyBorder="1" applyAlignment="1">
      <alignment horizontal="center" vertical="center"/>
    </xf>
    <xf numFmtId="0" fontId="14" fillId="0" borderId="6" xfId="62" applyFont="1" applyBorder="1" applyAlignment="1">
      <alignment horizontal="center" vertical="center"/>
    </xf>
    <xf numFmtId="0" fontId="13" fillId="0" borderId="36" xfId="62" applyFont="1" applyBorder="1" applyAlignment="1">
      <alignment horizontal="center" vertical="center"/>
    </xf>
    <xf numFmtId="0" fontId="13" fillId="0" borderId="5" xfId="62" applyFont="1" applyBorder="1" applyAlignment="1">
      <alignment vertical="center"/>
    </xf>
    <xf numFmtId="0" fontId="13" fillId="0" borderId="4" xfId="62" applyFont="1" applyBorder="1" applyAlignment="1">
      <alignment vertical="center"/>
    </xf>
    <xf numFmtId="0" fontId="14" fillId="0" borderId="58" xfId="62" applyFont="1" applyBorder="1" applyAlignment="1">
      <alignment horizontal="center" vertical="center"/>
    </xf>
    <xf numFmtId="0" fontId="13" fillId="0" borderId="16" xfId="62" applyFont="1" applyBorder="1" applyAlignment="1">
      <alignment vertical="center"/>
    </xf>
    <xf numFmtId="0" fontId="53" fillId="0" borderId="120" xfId="62" applyBorder="1" applyAlignment="1">
      <alignment vertical="center"/>
    </xf>
    <xf numFmtId="0" fontId="53" fillId="0" borderId="81" xfId="62" applyBorder="1" applyAlignment="1">
      <alignment vertical="center"/>
    </xf>
    <xf numFmtId="0" fontId="14" fillId="0" borderId="61" xfId="62" applyFont="1" applyBorder="1" applyAlignment="1">
      <alignment horizontal="center" vertical="center"/>
    </xf>
    <xf numFmtId="0" fontId="14" fillId="0" borderId="36" xfId="62" applyFont="1" applyBorder="1" applyAlignment="1">
      <alignment horizontal="center" vertical="center"/>
    </xf>
    <xf numFmtId="0" fontId="14" fillId="0" borderId="71" xfId="62" applyFont="1" applyBorder="1" applyAlignment="1">
      <alignment horizontal="center" vertical="center"/>
    </xf>
    <xf numFmtId="0" fontId="14" fillId="0" borderId="65" xfId="62" applyFont="1" applyBorder="1" applyAlignment="1">
      <alignment horizontal="center" vertical="center"/>
    </xf>
    <xf numFmtId="0" fontId="17" fillId="0" borderId="40" xfId="62" applyFont="1" applyBorder="1" applyAlignment="1">
      <alignment horizontal="center" vertical="center"/>
    </xf>
    <xf numFmtId="0" fontId="53" fillId="0" borderId="110" xfId="62" applyBorder="1" applyAlignment="1">
      <alignment vertical="center"/>
    </xf>
    <xf numFmtId="0" fontId="53" fillId="0" borderId="76" xfId="62" applyBorder="1" applyAlignment="1">
      <alignment vertical="center"/>
    </xf>
    <xf numFmtId="0" fontId="21" fillId="0" borderId="56" xfId="62" applyFont="1" applyBorder="1" applyAlignment="1">
      <alignment vertical="center"/>
    </xf>
    <xf numFmtId="0" fontId="43" fillId="0" borderId="71" xfId="62" applyFont="1" applyBorder="1" applyAlignment="1">
      <alignment horizontal="center" vertical="center"/>
    </xf>
    <xf numFmtId="0" fontId="14" fillId="0" borderId="78" xfId="62" applyFont="1" applyBorder="1" applyAlignment="1">
      <alignment horizontal="center" vertical="center"/>
    </xf>
    <xf numFmtId="0" fontId="43" fillId="0" borderId="115" xfId="62" applyFont="1" applyBorder="1" applyAlignment="1">
      <alignment horizontal="center" vertical="center"/>
    </xf>
    <xf numFmtId="0" fontId="13" fillId="0" borderId="56" xfId="62" applyFont="1" applyBorder="1" applyAlignment="1">
      <alignment horizontal="center" vertical="center"/>
    </xf>
    <xf numFmtId="0" fontId="21" fillId="0" borderId="130" xfId="62" applyFont="1" applyBorder="1" applyAlignment="1">
      <alignment vertical="center"/>
    </xf>
    <xf numFmtId="0" fontId="21" fillId="0" borderId="110" xfId="62" applyFont="1" applyBorder="1" applyAlignment="1">
      <alignment vertical="center"/>
    </xf>
    <xf numFmtId="0" fontId="14" fillId="0" borderId="135" xfId="62" applyFont="1" applyBorder="1" applyAlignment="1">
      <alignment horizontal="center" vertical="center"/>
    </xf>
    <xf numFmtId="0" fontId="28" fillId="0" borderId="21" xfId="0" applyFont="1" applyBorder="1" applyAlignment="1">
      <alignment horizontal="center" vertical="center"/>
    </xf>
    <xf numFmtId="0" fontId="28" fillId="0" borderId="115" xfId="0" applyFont="1" applyBorder="1" applyAlignment="1">
      <alignment horizontal="center" vertical="center"/>
    </xf>
    <xf numFmtId="0" fontId="13" fillId="13" borderId="62" xfId="0" applyFont="1" applyFill="1" applyBorder="1" applyAlignment="1">
      <alignment horizontal="center" vertical="center"/>
    </xf>
    <xf numFmtId="0" fontId="13" fillId="13" borderId="201" xfId="0" applyFont="1" applyFill="1" applyBorder="1" applyAlignment="1">
      <alignment horizontal="center" vertical="center"/>
    </xf>
    <xf numFmtId="0" fontId="13" fillId="13" borderId="202" xfId="0" applyFont="1" applyFill="1" applyBorder="1" applyAlignment="1">
      <alignment horizontal="center" vertical="center"/>
    </xf>
    <xf numFmtId="0" fontId="13" fillId="13" borderId="43" xfId="0" applyFont="1" applyFill="1" applyBorder="1" applyAlignment="1">
      <alignment horizontal="center" vertical="center"/>
    </xf>
    <xf numFmtId="0" fontId="16" fillId="0" borderId="97" xfId="0" applyFont="1" applyBorder="1" applyAlignment="1">
      <alignment horizontal="center" vertical="center"/>
    </xf>
    <xf numFmtId="0" fontId="16" fillId="0" borderId="83" xfId="0" applyFont="1" applyBorder="1" applyAlignment="1">
      <alignment horizontal="center" vertical="center"/>
    </xf>
    <xf numFmtId="0" fontId="28" fillId="0" borderId="13" xfId="41" applyFont="1" applyBorder="1" applyAlignment="1">
      <alignment vertical="center"/>
    </xf>
    <xf numFmtId="0" fontId="28" fillId="0" borderId="16" xfId="41" applyFont="1" applyBorder="1" applyAlignment="1">
      <alignment vertical="center"/>
    </xf>
    <xf numFmtId="0" fontId="28" fillId="0" borderId="17" xfId="41" applyFont="1" applyBorder="1" applyAlignment="1">
      <alignment vertical="center"/>
    </xf>
    <xf numFmtId="0" fontId="13" fillId="3" borderId="62" xfId="0" applyFont="1" applyFill="1" applyBorder="1" applyAlignment="1">
      <alignment horizontal="center" vertical="center"/>
    </xf>
    <xf numFmtId="0" fontId="13" fillId="3" borderId="202" xfId="0" applyFont="1" applyFill="1" applyBorder="1" applyAlignment="1">
      <alignment horizontal="center" vertical="center"/>
    </xf>
    <xf numFmtId="0" fontId="13" fillId="3" borderId="203" xfId="0" applyFont="1" applyFill="1" applyBorder="1" applyAlignment="1">
      <alignment horizontal="center" vertical="center"/>
    </xf>
    <xf numFmtId="0" fontId="13" fillId="3" borderId="43" xfId="0" applyFont="1" applyFill="1" applyBorder="1" applyAlignment="1">
      <alignment horizontal="center" vertical="center"/>
    </xf>
    <xf numFmtId="0" fontId="28" fillId="0" borderId="9" xfId="51" applyFont="1" applyBorder="1" applyAlignment="1">
      <alignment vertical="center" wrapText="1"/>
    </xf>
    <xf numFmtId="176" fontId="15" fillId="0" borderId="205" xfId="0" applyNumberFormat="1" applyFont="1" applyBorder="1" applyAlignment="1">
      <alignment horizontal="center"/>
    </xf>
    <xf numFmtId="0" fontId="13" fillId="0" borderId="74" xfId="51" applyFont="1" applyBorder="1" applyAlignment="1">
      <alignment horizontal="center" vertical="center" wrapText="1"/>
    </xf>
    <xf numFmtId="38" fontId="13" fillId="0" borderId="208" xfId="20" applyFont="1" applyFill="1" applyBorder="1" applyAlignment="1">
      <alignment horizontal="center" vertical="center"/>
    </xf>
    <xf numFmtId="0" fontId="28" fillId="0" borderId="59" xfId="52" applyFont="1" applyBorder="1" applyAlignment="1">
      <alignment vertical="center"/>
    </xf>
    <xf numFmtId="0" fontId="28" fillId="0" borderId="27" xfId="57" applyFont="1" applyBorder="1" applyAlignment="1">
      <alignment vertical="center" wrapText="1"/>
    </xf>
    <xf numFmtId="0" fontId="28" fillId="0" borderId="16" xfId="57" applyFont="1" applyBorder="1" applyAlignment="1">
      <alignment vertical="center" wrapText="1"/>
    </xf>
    <xf numFmtId="0" fontId="28" fillId="0" borderId="13" xfId="0" applyFont="1" applyBorder="1" applyAlignment="1">
      <alignment horizontal="center" vertical="center"/>
    </xf>
    <xf numFmtId="0" fontId="28" fillId="0" borderId="16" xfId="0" applyFont="1" applyBorder="1" applyAlignment="1">
      <alignment horizontal="center" vertical="center"/>
    </xf>
    <xf numFmtId="0" fontId="46" fillId="0" borderId="9" xfId="0" applyFont="1" applyBorder="1" applyAlignment="1">
      <alignment vertical="center"/>
    </xf>
    <xf numFmtId="0" fontId="49" fillId="0" borderId="16" xfId="0" applyFont="1" applyBorder="1" applyAlignment="1">
      <alignment vertical="center"/>
    </xf>
    <xf numFmtId="0" fontId="21" fillId="0" borderId="59" xfId="0" applyFont="1" applyBorder="1" applyAlignment="1">
      <alignment vertical="center"/>
    </xf>
    <xf numFmtId="0" fontId="21" fillId="0" borderId="9" xfId="0" applyFont="1" applyBorder="1" applyAlignment="1">
      <alignment vertical="center"/>
    </xf>
    <xf numFmtId="0" fontId="28" fillId="0" borderId="59" xfId="0" applyFont="1" applyBorder="1" applyAlignment="1">
      <alignment vertical="center"/>
    </xf>
    <xf numFmtId="0" fontId="28" fillId="0" borderId="9" xfId="0" applyFont="1" applyBorder="1" applyAlignment="1">
      <alignment vertical="center"/>
    </xf>
    <xf numFmtId="0" fontId="28" fillId="0" borderId="9" xfId="61" applyFont="1" applyBorder="1" applyAlignment="1">
      <alignment vertical="center"/>
    </xf>
    <xf numFmtId="38" fontId="15" fillId="0" borderId="197" xfId="20" applyFont="1" applyFill="1" applyBorder="1" applyAlignment="1">
      <alignment horizontal="center"/>
    </xf>
    <xf numFmtId="38" fontId="15" fillId="0" borderId="192" xfId="20" applyFont="1" applyFill="1" applyBorder="1" applyAlignment="1">
      <alignment horizontal="center"/>
    </xf>
    <xf numFmtId="38" fontId="15" fillId="0" borderId="193" xfId="20" applyFont="1" applyFill="1" applyBorder="1" applyAlignment="1">
      <alignment horizontal="center"/>
    </xf>
    <xf numFmtId="38" fontId="15" fillId="0" borderId="210" xfId="20" applyFont="1" applyFill="1" applyBorder="1" applyAlignment="1">
      <alignment horizontal="center"/>
    </xf>
    <xf numFmtId="38" fontId="15" fillId="0" borderId="211" xfId="20" applyFont="1" applyFill="1" applyBorder="1" applyAlignment="1">
      <alignment horizontal="center"/>
    </xf>
    <xf numFmtId="0" fontId="13" fillId="13" borderId="212" xfId="0" applyFont="1" applyFill="1" applyBorder="1" applyAlignment="1">
      <alignment horizontal="center" vertical="center"/>
    </xf>
    <xf numFmtId="0" fontId="46" fillId="0" borderId="13" xfId="0" applyFont="1" applyBorder="1" applyAlignment="1">
      <alignment horizontal="center" vertical="center"/>
    </xf>
    <xf numFmtId="38" fontId="13" fillId="0" borderId="173" xfId="20" applyFont="1" applyFill="1" applyBorder="1" applyAlignment="1">
      <alignment horizontal="center" vertical="center"/>
    </xf>
    <xf numFmtId="0" fontId="46" fillId="0" borderId="16" xfId="0" applyFont="1" applyBorder="1" applyAlignment="1">
      <alignment horizontal="center" vertical="center"/>
    </xf>
    <xf numFmtId="177" fontId="15" fillId="0" borderId="211" xfId="0" applyNumberFormat="1" applyFont="1" applyBorder="1" applyAlignment="1">
      <alignment horizontal="center"/>
    </xf>
    <xf numFmtId="0" fontId="46" fillId="0" borderId="143" xfId="0" applyFont="1" applyBorder="1" applyAlignment="1">
      <alignment horizontal="center" vertical="center"/>
    </xf>
    <xf numFmtId="0" fontId="28" fillId="0" borderId="30" xfId="0" applyFont="1" applyBorder="1" applyAlignment="1">
      <alignment vertical="center"/>
    </xf>
    <xf numFmtId="56" fontId="45" fillId="0" borderId="13" xfId="0" applyNumberFormat="1" applyFont="1" applyBorder="1" applyAlignment="1">
      <alignment horizontal="center" vertical="center"/>
    </xf>
    <xf numFmtId="0" fontId="28" fillId="0" borderId="130" xfId="0" applyFont="1" applyBorder="1" applyAlignment="1">
      <alignment vertical="center"/>
    </xf>
    <xf numFmtId="177" fontId="15" fillId="0" borderId="192" xfId="0" applyNumberFormat="1" applyFont="1" applyBorder="1" applyAlignment="1">
      <alignment horizontal="center"/>
    </xf>
    <xf numFmtId="0" fontId="28" fillId="0" borderId="110" xfId="0" applyFont="1" applyBorder="1" applyAlignment="1">
      <alignment horizontal="center" vertical="center"/>
    </xf>
    <xf numFmtId="177" fontId="13" fillId="0" borderId="214" xfId="0" applyNumberFormat="1" applyFont="1" applyBorder="1" applyAlignment="1">
      <alignment horizontal="center" vertical="center"/>
    </xf>
    <xf numFmtId="177" fontId="13" fillId="0" borderId="206" xfId="0" applyNumberFormat="1" applyFont="1" applyBorder="1" applyAlignment="1">
      <alignment horizontal="center" vertical="center"/>
    </xf>
    <xf numFmtId="38" fontId="13" fillId="0" borderId="215" xfId="20" applyFont="1" applyFill="1" applyBorder="1" applyAlignment="1">
      <alignment horizontal="center" vertical="center"/>
    </xf>
    <xf numFmtId="38" fontId="13" fillId="0" borderId="216" xfId="20" applyFont="1" applyFill="1" applyBorder="1" applyAlignment="1">
      <alignment horizontal="center" vertical="center"/>
    </xf>
    <xf numFmtId="0" fontId="13" fillId="0" borderId="117" xfId="0" applyFont="1" applyBorder="1" applyAlignment="1">
      <alignment horizontal="center" vertical="center"/>
    </xf>
    <xf numFmtId="0" fontId="13" fillId="0" borderId="13" xfId="38" applyFont="1" applyBorder="1" applyAlignment="1">
      <alignment horizontal="center" vertical="center"/>
    </xf>
    <xf numFmtId="0" fontId="13" fillId="0" borderId="16" xfId="38" applyFont="1" applyBorder="1" applyAlignment="1">
      <alignment horizontal="center" vertical="center"/>
    </xf>
    <xf numFmtId="0" fontId="13" fillId="3" borderId="136" xfId="0" applyFont="1" applyFill="1" applyBorder="1" applyAlignment="1" applyProtection="1">
      <alignment horizontal="center" vertical="center"/>
      <protection locked="0"/>
    </xf>
    <xf numFmtId="0" fontId="13" fillId="3" borderId="62" xfId="0" applyFont="1" applyFill="1" applyBorder="1" applyAlignment="1" applyProtection="1">
      <alignment horizontal="center" vertical="center"/>
      <protection locked="0"/>
    </xf>
    <xf numFmtId="0" fontId="13" fillId="3" borderId="148" xfId="0" applyFont="1" applyFill="1" applyBorder="1" applyAlignment="1" applyProtection="1">
      <alignment horizontal="center" vertical="center"/>
      <protection locked="0"/>
    </xf>
    <xf numFmtId="0" fontId="13" fillId="3" borderId="201" xfId="0" applyFont="1" applyFill="1" applyBorder="1" applyAlignment="1" applyProtection="1">
      <alignment horizontal="center" vertical="center"/>
      <protection locked="0"/>
    </xf>
    <xf numFmtId="0" fontId="28" fillId="0" borderId="76" xfId="61" applyFont="1" applyBorder="1" applyAlignment="1">
      <alignment horizontal="center" vertical="center"/>
    </xf>
    <xf numFmtId="0" fontId="14" fillId="0" borderId="1" xfId="62" applyFont="1" applyAlignment="1">
      <alignment horizontal="center" vertical="center"/>
    </xf>
    <xf numFmtId="0" fontId="39" fillId="0" borderId="16" xfId="0" applyFont="1" applyBorder="1" applyAlignment="1">
      <alignment horizontal="center" vertical="center"/>
    </xf>
    <xf numFmtId="0" fontId="14" fillId="0" borderId="76" xfId="0" applyFont="1" applyBorder="1" applyAlignment="1">
      <alignment horizontal="center" vertical="center"/>
    </xf>
    <xf numFmtId="177" fontId="15" fillId="14" borderId="185" xfId="0" applyNumberFormat="1" applyFont="1" applyFill="1" applyBorder="1" applyAlignment="1">
      <alignment horizontal="center"/>
    </xf>
    <xf numFmtId="0" fontId="13" fillId="14" borderId="149" xfId="0" applyFont="1" applyFill="1" applyBorder="1" applyAlignment="1">
      <alignment horizontal="center" vertical="center"/>
    </xf>
    <xf numFmtId="0" fontId="14" fillId="0" borderId="9" xfId="61" applyFont="1" applyBorder="1" applyAlignment="1">
      <alignment horizontal="center" vertical="center"/>
    </xf>
    <xf numFmtId="0" fontId="43" fillId="0" borderId="9" xfId="52" applyFont="1" applyBorder="1" applyAlignment="1">
      <alignment horizontal="center" vertical="center"/>
    </xf>
    <xf numFmtId="0" fontId="43" fillId="0" borderId="9" xfId="0" applyFont="1" applyBorder="1" applyAlignment="1">
      <alignment horizontal="center" vertical="center"/>
    </xf>
    <xf numFmtId="0" fontId="13" fillId="14" borderId="10" xfId="41" applyFont="1" applyFill="1" applyBorder="1" applyAlignment="1">
      <alignment horizontal="center" vertical="center"/>
    </xf>
    <xf numFmtId="0" fontId="13" fillId="14" borderId="7" xfId="0" applyFont="1" applyFill="1" applyBorder="1" applyAlignment="1">
      <alignment horizontal="center" vertical="center" wrapText="1"/>
    </xf>
    <xf numFmtId="0" fontId="13" fillId="0" borderId="13" xfId="41" applyFont="1" applyBorder="1" applyAlignment="1">
      <alignment horizontal="center" vertical="center"/>
    </xf>
    <xf numFmtId="0" fontId="13" fillId="0" borderId="146" xfId="0" applyFont="1" applyBorder="1" applyAlignment="1">
      <alignment horizontal="center" vertical="center"/>
    </xf>
    <xf numFmtId="176" fontId="13" fillId="0" borderId="71" xfId="0" applyNumberFormat="1" applyFont="1" applyBorder="1" applyAlignment="1">
      <alignment horizontal="center" vertical="center"/>
    </xf>
    <xf numFmtId="0" fontId="13" fillId="0" borderId="140" xfId="0" applyFont="1" applyBorder="1" applyAlignment="1">
      <alignment horizontal="center" vertical="center"/>
    </xf>
    <xf numFmtId="0" fontId="13" fillId="0" borderId="160" xfId="0" applyFont="1" applyBorder="1" applyAlignment="1">
      <alignment horizontal="center" vertical="center"/>
    </xf>
    <xf numFmtId="176" fontId="13" fillId="0" borderId="36" xfId="0" applyNumberFormat="1" applyFont="1" applyBorder="1" applyAlignment="1">
      <alignment horizontal="center" vertical="center"/>
    </xf>
    <xf numFmtId="49" fontId="13" fillId="0" borderId="112" xfId="0" applyNumberFormat="1" applyFont="1" applyBorder="1" applyAlignment="1">
      <alignment horizontal="center" vertical="center"/>
    </xf>
    <xf numFmtId="0" fontId="14" fillId="0" borderId="11" xfId="51" applyFont="1" applyBorder="1" applyAlignment="1">
      <alignment horizontal="center" vertical="center" wrapText="1"/>
    </xf>
    <xf numFmtId="0" fontId="13" fillId="0" borderId="9" xfId="51" applyFont="1" applyBorder="1" applyAlignment="1">
      <alignment horizontal="center" vertical="center" wrapText="1"/>
    </xf>
    <xf numFmtId="0" fontId="13" fillId="0" borderId="107" xfId="0" applyFont="1" applyBorder="1" applyAlignment="1">
      <alignment horizontal="center" vertical="center"/>
    </xf>
    <xf numFmtId="176" fontId="13" fillId="0" borderId="17" xfId="0" applyNumberFormat="1" applyFont="1" applyBorder="1" applyAlignment="1">
      <alignment horizontal="center" vertical="center"/>
    </xf>
    <xf numFmtId="0" fontId="13" fillId="0" borderId="140" xfId="63" applyFont="1" applyBorder="1" applyAlignment="1">
      <alignment horizontal="center" vertical="center"/>
    </xf>
    <xf numFmtId="0" fontId="13" fillId="0" borderId="141" xfId="63" applyFont="1" applyBorder="1" applyAlignment="1">
      <alignment horizontal="center" vertical="center"/>
    </xf>
    <xf numFmtId="0" fontId="13" fillId="0" borderId="158" xfId="0" applyFont="1" applyBorder="1" applyAlignment="1">
      <alignment horizontal="center" vertical="center"/>
    </xf>
    <xf numFmtId="0" fontId="14" fillId="0" borderId="9" xfId="51" applyFont="1" applyBorder="1" applyAlignment="1">
      <alignment horizontal="center" vertical="center" wrapText="1"/>
    </xf>
    <xf numFmtId="0" fontId="13" fillId="0" borderId="11" xfId="51" applyFont="1" applyBorder="1" applyAlignment="1">
      <alignment horizontal="center" vertical="center" wrapText="1"/>
    </xf>
    <xf numFmtId="0" fontId="28" fillId="0" borderId="11" xfId="51" applyFont="1" applyBorder="1" applyAlignment="1">
      <alignment horizontal="center" vertical="center" wrapText="1"/>
    </xf>
    <xf numFmtId="0" fontId="28" fillId="0" borderId="9" xfId="51" applyFont="1" applyBorder="1" applyAlignment="1">
      <alignment horizontal="center" vertical="center" wrapText="1"/>
    </xf>
    <xf numFmtId="0" fontId="13" fillId="0" borderId="140" xfId="68" applyFont="1" applyBorder="1" applyAlignment="1">
      <alignment horizontal="center" vertical="center"/>
    </xf>
    <xf numFmtId="0" fontId="13" fillId="0" borderId="141" xfId="68" applyFont="1" applyBorder="1" applyAlignment="1">
      <alignment horizontal="center" vertical="center"/>
    </xf>
    <xf numFmtId="0" fontId="13" fillId="0" borderId="159" xfId="68" applyFont="1" applyBorder="1" applyAlignment="1">
      <alignment horizontal="center" vertical="center"/>
    </xf>
    <xf numFmtId="0" fontId="13" fillId="0" borderId="140" xfId="65" applyFont="1" applyBorder="1" applyAlignment="1">
      <alignment horizontal="center" vertical="center"/>
    </xf>
    <xf numFmtId="0" fontId="13" fillId="0" borderId="141" xfId="65" applyFont="1" applyBorder="1" applyAlignment="1">
      <alignment horizontal="center" vertical="center"/>
    </xf>
    <xf numFmtId="0" fontId="13" fillId="0" borderId="140" xfId="69" applyFont="1" applyBorder="1" applyAlignment="1">
      <alignment horizontal="center" vertical="center"/>
    </xf>
    <xf numFmtId="0" fontId="13" fillId="0" borderId="141" xfId="69" applyFont="1" applyBorder="1" applyAlignment="1">
      <alignment horizontal="center" vertical="center"/>
    </xf>
    <xf numFmtId="0" fontId="13" fillId="0" borderId="204" xfId="0" applyFont="1" applyBorder="1" applyAlignment="1">
      <alignment horizontal="center" vertical="center"/>
    </xf>
    <xf numFmtId="49" fontId="13" fillId="0" borderId="86" xfId="0" applyNumberFormat="1" applyFont="1" applyBorder="1" applyAlignment="1">
      <alignment horizontal="center" vertical="center"/>
    </xf>
    <xf numFmtId="176" fontId="13" fillId="0" borderId="158" xfId="0" applyNumberFormat="1" applyFont="1" applyBorder="1" applyAlignment="1">
      <alignment horizontal="center" vertical="center"/>
    </xf>
    <xf numFmtId="0" fontId="13" fillId="0" borderId="217" xfId="0" applyFont="1" applyBorder="1" applyAlignment="1">
      <alignment horizontal="center" vertical="center"/>
    </xf>
    <xf numFmtId="5" fontId="15" fillId="0" borderId="188" xfId="86" applyNumberFormat="1" applyFont="1" applyBorder="1" applyAlignment="1">
      <alignment horizontal="center"/>
    </xf>
    <xf numFmtId="0" fontId="13" fillId="0" borderId="130" xfId="87" applyFont="1" applyBorder="1" applyAlignment="1">
      <alignment horizontal="center" vertical="center"/>
    </xf>
    <xf numFmtId="5" fontId="13" fillId="0" borderId="36" xfId="86" applyNumberFormat="1" applyFont="1" applyBorder="1" applyAlignment="1">
      <alignment horizontal="center" vertical="center"/>
    </xf>
    <xf numFmtId="0" fontId="13" fillId="0" borderId="141" xfId="86" applyFont="1" applyBorder="1" applyAlignment="1">
      <alignment horizontal="center" vertical="center"/>
    </xf>
    <xf numFmtId="49" fontId="13" fillId="0" borderId="77" xfId="87" applyNumberFormat="1" applyFont="1" applyBorder="1" applyAlignment="1">
      <alignment horizontal="center" vertical="center"/>
    </xf>
    <xf numFmtId="0" fontId="13" fillId="0" borderId="141" xfId="87" applyFont="1" applyBorder="1" applyAlignment="1">
      <alignment horizontal="center" vertical="center"/>
    </xf>
    <xf numFmtId="0" fontId="13" fillId="0" borderId="160" xfId="86" applyFont="1" applyBorder="1" applyAlignment="1">
      <alignment horizontal="center" vertical="center"/>
    </xf>
    <xf numFmtId="0" fontId="13" fillId="0" borderId="74" xfId="74" applyFont="1" applyBorder="1" applyAlignment="1">
      <alignment horizontal="center" vertical="center" wrapText="1"/>
    </xf>
    <xf numFmtId="0" fontId="13" fillId="0" borderId="121" xfId="86" applyFont="1" applyBorder="1" applyAlignment="1">
      <alignment horizontal="center" vertical="center"/>
    </xf>
    <xf numFmtId="0" fontId="13" fillId="3" borderId="202" xfId="0" applyFont="1" applyFill="1" applyBorder="1" applyAlignment="1" applyProtection="1">
      <alignment horizontal="center" vertical="center"/>
      <protection locked="0"/>
    </xf>
    <xf numFmtId="0" fontId="13" fillId="3" borderId="42" xfId="0" applyFont="1" applyFill="1" applyBorder="1" applyAlignment="1" applyProtection="1">
      <alignment horizontal="center" vertical="center"/>
      <protection locked="0"/>
    </xf>
    <xf numFmtId="0" fontId="13" fillId="0" borderId="56" xfId="87" applyFont="1" applyBorder="1" applyAlignment="1">
      <alignment horizontal="center" vertical="center"/>
    </xf>
    <xf numFmtId="0" fontId="13" fillId="3" borderId="207" xfId="0" applyFont="1" applyFill="1" applyBorder="1" applyAlignment="1" applyProtection="1">
      <alignment horizontal="center" vertical="center"/>
      <protection locked="0"/>
    </xf>
    <xf numFmtId="0" fontId="28" fillId="0" borderId="63" xfId="74" applyFont="1" applyBorder="1" applyAlignment="1">
      <alignment vertical="center" wrapText="1"/>
    </xf>
    <xf numFmtId="0" fontId="13" fillId="3" borderId="149" xfId="0" applyFont="1" applyFill="1" applyBorder="1" applyAlignment="1" applyProtection="1">
      <alignment horizontal="center" vertical="center"/>
      <protection locked="0"/>
    </xf>
    <xf numFmtId="49" fontId="13" fillId="0" borderId="121" xfId="87" applyNumberFormat="1" applyFont="1" applyBorder="1" applyAlignment="1">
      <alignment horizontal="center" vertical="center"/>
    </xf>
    <xf numFmtId="0" fontId="13" fillId="0" borderId="121" xfId="87" applyFont="1" applyBorder="1" applyAlignment="1">
      <alignment horizontal="center" vertical="center"/>
    </xf>
    <xf numFmtId="0" fontId="13" fillId="0" borderId="140" xfId="86" applyFont="1" applyBorder="1" applyAlignment="1">
      <alignment horizontal="center" vertical="center"/>
    </xf>
    <xf numFmtId="0" fontId="43" fillId="3" borderId="44" xfId="86" applyFont="1" applyFill="1" applyBorder="1" applyAlignment="1" applyProtection="1">
      <alignment horizontal="center" vertical="center"/>
      <protection locked="0"/>
    </xf>
    <xf numFmtId="49" fontId="13" fillId="0" borderId="37" xfId="87" applyNumberFormat="1" applyFont="1" applyBorder="1" applyAlignment="1">
      <alignment horizontal="center" vertical="center"/>
    </xf>
    <xf numFmtId="0" fontId="28" fillId="0" borderId="9" xfId="74" applyFont="1" applyBorder="1" applyAlignment="1">
      <alignment vertical="center" wrapText="1"/>
    </xf>
    <xf numFmtId="0" fontId="13" fillId="0" borderId="56" xfId="86" applyFont="1" applyBorder="1" applyAlignment="1">
      <alignment horizontal="center" vertical="center"/>
    </xf>
    <xf numFmtId="0" fontId="13" fillId="0" borderId="130" xfId="86" applyFont="1" applyBorder="1" applyAlignment="1">
      <alignment horizontal="center" vertical="center"/>
    </xf>
    <xf numFmtId="49" fontId="13" fillId="0" borderId="37" xfId="86" applyNumberFormat="1" applyFont="1" applyBorder="1" applyAlignment="1">
      <alignment horizontal="center" vertical="center"/>
    </xf>
    <xf numFmtId="49" fontId="13" fillId="0" borderId="121" xfId="86" applyNumberFormat="1" applyFont="1" applyBorder="1" applyAlignment="1">
      <alignment horizontal="center" vertical="center"/>
    </xf>
    <xf numFmtId="0" fontId="13" fillId="0" borderId="145" xfId="86" applyFont="1" applyBorder="1" applyAlignment="1">
      <alignment horizontal="center" vertical="center"/>
    </xf>
    <xf numFmtId="0" fontId="13" fillId="0" borderId="112" xfId="87" applyFont="1" applyBorder="1" applyAlignment="1">
      <alignment horizontal="center" vertical="center"/>
    </xf>
    <xf numFmtId="0" fontId="13" fillId="0" borderId="30" xfId="87" applyFont="1" applyBorder="1" applyAlignment="1">
      <alignment horizontal="center" vertical="center"/>
    </xf>
    <xf numFmtId="0" fontId="43" fillId="3" borderId="44" xfId="87" applyFont="1" applyFill="1" applyBorder="1" applyAlignment="1" applyProtection="1">
      <alignment horizontal="center" vertical="center"/>
      <protection locked="0"/>
    </xf>
    <xf numFmtId="0" fontId="13" fillId="0" borderId="37" xfId="87" applyFont="1" applyBorder="1" applyAlignment="1">
      <alignment horizontal="center" vertical="center"/>
    </xf>
    <xf numFmtId="49" fontId="13" fillId="0" borderId="143" xfId="87" applyNumberFormat="1" applyFont="1" applyBorder="1" applyAlignment="1">
      <alignment horizontal="center" vertical="center"/>
    </xf>
    <xf numFmtId="0" fontId="28" fillId="0" borderId="74" xfId="74" applyFont="1" applyBorder="1" applyAlignment="1">
      <alignment vertical="center" wrapText="1"/>
    </xf>
    <xf numFmtId="5" fontId="15" fillId="0" borderId="188" xfId="87" applyNumberFormat="1" applyFont="1" applyBorder="1" applyAlignment="1">
      <alignment horizontal="center"/>
    </xf>
    <xf numFmtId="0" fontId="13" fillId="0" borderId="160" xfId="87" applyFont="1" applyBorder="1" applyAlignment="1">
      <alignment horizontal="center" vertical="center"/>
    </xf>
    <xf numFmtId="5" fontId="13" fillId="0" borderId="36" xfId="87" applyNumberFormat="1" applyFont="1" applyBorder="1" applyAlignment="1">
      <alignment horizontal="center" vertical="center"/>
    </xf>
    <xf numFmtId="0" fontId="13" fillId="0" borderId="140" xfId="87" applyFont="1" applyBorder="1" applyAlignment="1">
      <alignment horizontal="center" vertical="center"/>
    </xf>
    <xf numFmtId="176" fontId="13" fillId="0" borderId="65" xfId="0" applyNumberFormat="1" applyFont="1" applyBorder="1" applyAlignment="1">
      <alignment horizontal="center" vertical="center"/>
    </xf>
    <xf numFmtId="0" fontId="13" fillId="0" borderId="143" xfId="0" applyFont="1" applyBorder="1" applyAlignment="1">
      <alignment horizontal="center" vertical="center"/>
    </xf>
    <xf numFmtId="0" fontId="13" fillId="0" borderId="158" xfId="69" applyFont="1" applyBorder="1" applyAlignment="1">
      <alignment horizontal="center" vertical="center"/>
    </xf>
    <xf numFmtId="176" fontId="13" fillId="0" borderId="156" xfId="0" applyNumberFormat="1" applyFont="1" applyBorder="1" applyAlignment="1">
      <alignment horizontal="center" vertical="center"/>
    </xf>
    <xf numFmtId="49" fontId="13" fillId="0" borderId="85" xfId="0" applyNumberFormat="1" applyFont="1" applyBorder="1" applyAlignment="1">
      <alignment horizontal="center" vertical="center"/>
    </xf>
    <xf numFmtId="49" fontId="13" fillId="0" borderId="143" xfId="0" applyNumberFormat="1" applyFont="1" applyBorder="1" applyAlignment="1">
      <alignment horizontal="center" vertical="center"/>
    </xf>
    <xf numFmtId="176" fontId="13" fillId="0" borderId="22" xfId="0" applyNumberFormat="1" applyFont="1" applyBorder="1" applyAlignment="1">
      <alignment horizontal="center" vertical="center"/>
    </xf>
    <xf numFmtId="0" fontId="13" fillId="0" borderId="161" xfId="0" applyFont="1" applyBorder="1" applyAlignment="1">
      <alignment horizontal="center" vertical="center"/>
    </xf>
    <xf numFmtId="0" fontId="13" fillId="0" borderId="157" xfId="65" applyFont="1" applyBorder="1" applyAlignment="1">
      <alignment horizontal="center" vertical="center"/>
    </xf>
    <xf numFmtId="0" fontId="13" fillId="0" borderId="142" xfId="69" applyFont="1" applyBorder="1" applyAlignment="1">
      <alignment horizontal="center" vertical="center"/>
    </xf>
    <xf numFmtId="0" fontId="13" fillId="0" borderId="158" xfId="63" applyFont="1" applyBorder="1" applyAlignment="1">
      <alignment horizontal="center" vertical="center"/>
    </xf>
    <xf numFmtId="0" fontId="13" fillId="0" borderId="219" xfId="0" applyFont="1" applyBorder="1" applyAlignment="1">
      <alignment horizontal="center" vertical="center"/>
    </xf>
    <xf numFmtId="0" fontId="13" fillId="3" borderId="3" xfId="0" applyFont="1" applyFill="1" applyBorder="1" applyAlignment="1">
      <alignment horizontal="center" vertical="center"/>
    </xf>
    <xf numFmtId="49" fontId="16" fillId="3" borderId="3" xfId="0" applyNumberFormat="1" applyFont="1" applyFill="1" applyBorder="1" applyAlignment="1">
      <alignment horizontal="center" vertical="center"/>
    </xf>
    <xf numFmtId="177" fontId="13" fillId="3" borderId="220" xfId="0" applyNumberFormat="1" applyFont="1" applyFill="1" applyBorder="1" applyAlignment="1">
      <alignment horizontal="center" vertical="center"/>
    </xf>
    <xf numFmtId="0" fontId="28" fillId="3" borderId="3" xfId="0" applyFont="1" applyFill="1" applyBorder="1" applyAlignment="1">
      <alignment horizontal="center" vertical="center"/>
    </xf>
    <xf numFmtId="178" fontId="13" fillId="0" borderId="218" xfId="88" applyNumberFormat="1" applyFont="1" applyBorder="1" applyAlignment="1">
      <alignment horizontal="center" vertical="center"/>
    </xf>
    <xf numFmtId="0" fontId="49" fillId="3" borderId="3" xfId="0" applyFont="1" applyFill="1" applyBorder="1" applyAlignment="1">
      <alignment horizontal="center" vertical="center" wrapText="1"/>
    </xf>
    <xf numFmtId="49" fontId="13" fillId="0" borderId="155" xfId="0" applyNumberFormat="1" applyFont="1" applyBorder="1" applyAlignment="1">
      <alignment horizontal="center" vertical="center"/>
    </xf>
    <xf numFmtId="178" fontId="13" fillId="0" borderId="58" xfId="88" applyNumberFormat="1" applyFont="1" applyBorder="1" applyAlignment="1">
      <alignment horizontal="center" vertical="center"/>
    </xf>
    <xf numFmtId="178" fontId="55" fillId="0" borderId="58" xfId="88" applyNumberFormat="1" applyFont="1" applyBorder="1" applyAlignment="1">
      <alignment horizontal="center" vertical="center"/>
    </xf>
    <xf numFmtId="0" fontId="13" fillId="3" borderId="220" xfId="0" applyFont="1" applyFill="1" applyBorder="1" applyAlignment="1">
      <alignment horizontal="center" vertical="center"/>
    </xf>
    <xf numFmtId="0" fontId="16" fillId="0" borderId="85" xfId="0" applyFont="1" applyBorder="1" applyAlignment="1">
      <alignment horizontal="center" vertical="center"/>
    </xf>
    <xf numFmtId="49" fontId="13" fillId="0" borderId="150" xfId="0" applyNumberFormat="1" applyFont="1" applyBorder="1" applyAlignment="1">
      <alignment horizontal="center" vertical="center"/>
    </xf>
    <xf numFmtId="0" fontId="28" fillId="0" borderId="5" xfId="0" applyFont="1" applyBorder="1" applyAlignment="1">
      <alignment horizontal="center" vertical="center"/>
    </xf>
    <xf numFmtId="0" fontId="16" fillId="0" borderId="31" xfId="0" applyFont="1" applyBorder="1" applyAlignment="1">
      <alignment horizontal="center" vertical="center"/>
    </xf>
    <xf numFmtId="0" fontId="13" fillId="13" borderId="221" xfId="0" applyFont="1" applyFill="1" applyBorder="1" applyAlignment="1">
      <alignment horizontal="center" vertical="center"/>
    </xf>
    <xf numFmtId="0" fontId="16" fillId="0" borderId="57" xfId="0" applyFont="1" applyBorder="1" applyAlignment="1">
      <alignment horizontal="center" vertical="center"/>
    </xf>
    <xf numFmtId="0" fontId="28" fillId="0" borderId="57" xfId="0" applyFont="1" applyBorder="1" applyAlignment="1">
      <alignment horizontal="center" vertical="center"/>
    </xf>
    <xf numFmtId="0" fontId="16" fillId="0" borderId="6" xfId="0" applyFont="1" applyBorder="1" applyAlignment="1">
      <alignment horizontal="center" vertical="center"/>
    </xf>
    <xf numFmtId="0" fontId="13" fillId="13" borderId="223" xfId="0" applyFont="1" applyFill="1" applyBorder="1" applyAlignment="1">
      <alignment horizontal="center" vertical="center"/>
    </xf>
    <xf numFmtId="0" fontId="13" fillId="13" borderId="224" xfId="0" applyFont="1" applyFill="1" applyBorder="1" applyAlignment="1">
      <alignment horizontal="center" vertical="center"/>
    </xf>
    <xf numFmtId="0" fontId="43" fillId="0" borderId="9" xfId="41" applyFont="1" applyBorder="1" applyAlignment="1">
      <alignment horizontal="center" vertical="center"/>
    </xf>
    <xf numFmtId="0" fontId="13" fillId="0" borderId="9" xfId="41" applyFont="1" applyBorder="1" applyAlignment="1">
      <alignment horizontal="center" vertical="center"/>
    </xf>
    <xf numFmtId="0" fontId="14" fillId="0" borderId="10" xfId="41" applyFont="1" applyBorder="1" applyAlignment="1">
      <alignment horizontal="center" vertical="center"/>
    </xf>
    <xf numFmtId="49" fontId="13" fillId="0" borderId="82" xfId="0" applyNumberFormat="1" applyFont="1" applyBorder="1" applyAlignment="1">
      <alignment horizontal="center" vertical="center"/>
    </xf>
    <xf numFmtId="0" fontId="13" fillId="3" borderId="181" xfId="0" applyFont="1" applyFill="1" applyBorder="1" applyAlignment="1">
      <alignment horizontal="center" vertical="center"/>
    </xf>
    <xf numFmtId="0" fontId="52" fillId="0" borderId="51" xfId="0" applyFont="1" applyBorder="1" applyAlignment="1">
      <alignment vertical="center"/>
    </xf>
    <xf numFmtId="49" fontId="13" fillId="0" borderId="130" xfId="0" applyNumberFormat="1" applyFont="1" applyBorder="1" applyAlignment="1">
      <alignment horizontal="center" vertical="center"/>
    </xf>
    <xf numFmtId="177" fontId="13" fillId="0" borderId="167" xfId="0" applyNumberFormat="1" applyFont="1" applyBorder="1" applyAlignment="1">
      <alignment horizontal="center" vertical="center"/>
    </xf>
    <xf numFmtId="38" fontId="13" fillId="0" borderId="209" xfId="20" applyFont="1" applyFill="1" applyBorder="1" applyAlignment="1">
      <alignment horizontal="center" vertical="center"/>
    </xf>
    <xf numFmtId="0" fontId="16" fillId="0" borderId="59" xfId="0" applyFont="1" applyBorder="1" applyAlignment="1">
      <alignment horizontal="center" vertical="center"/>
    </xf>
    <xf numFmtId="0" fontId="56" fillId="0" borderId="75" xfId="0" applyFont="1" applyBorder="1" applyAlignment="1">
      <alignment horizontal="center" vertical="center"/>
    </xf>
    <xf numFmtId="0" fontId="13" fillId="0" borderId="59" xfId="0" applyFont="1" applyBorder="1" applyAlignment="1">
      <alignment horizontal="center" vertical="center" wrapText="1"/>
    </xf>
    <xf numFmtId="0" fontId="57" fillId="0" borderId="76" xfId="0" applyFont="1" applyBorder="1" applyAlignment="1">
      <alignment horizontal="center" vertical="center"/>
    </xf>
    <xf numFmtId="0" fontId="57" fillId="0" borderId="11" xfId="0" applyFont="1" applyBorder="1" applyAlignment="1">
      <alignment horizontal="center" vertical="center"/>
    </xf>
    <xf numFmtId="0" fontId="56" fillId="0" borderId="59" xfId="0" applyFont="1" applyBorder="1" applyAlignment="1">
      <alignment horizontal="center" vertical="center"/>
    </xf>
    <xf numFmtId="0" fontId="13" fillId="13" borderId="62" xfId="0" applyFont="1" applyFill="1" applyBorder="1" applyAlignment="1" applyProtection="1">
      <alignment horizontal="center" vertical="center"/>
      <protection locked="0"/>
    </xf>
    <xf numFmtId="0" fontId="13" fillId="13" borderId="43" xfId="0" applyFont="1" applyFill="1" applyBorder="1" applyAlignment="1" applyProtection="1">
      <alignment horizontal="center" vertical="center"/>
      <protection locked="0"/>
    </xf>
    <xf numFmtId="0" fontId="13" fillId="13" borderId="201" xfId="0" applyFont="1" applyFill="1" applyBorder="1" applyAlignment="1" applyProtection="1">
      <alignment horizontal="center" vertical="center"/>
      <protection locked="0"/>
    </xf>
    <xf numFmtId="0" fontId="13" fillId="13" borderId="212" xfId="0" applyFont="1" applyFill="1" applyBorder="1" applyAlignment="1" applyProtection="1">
      <alignment horizontal="center" vertical="center"/>
      <protection locked="0"/>
    </xf>
    <xf numFmtId="49" fontId="13" fillId="0" borderId="83" xfId="0" applyNumberFormat="1" applyFont="1" applyBorder="1" applyAlignment="1">
      <alignment horizontal="center" vertical="center"/>
    </xf>
    <xf numFmtId="49" fontId="13" fillId="0" borderId="20" xfId="0" applyNumberFormat="1" applyFont="1" applyBorder="1" applyAlignment="1">
      <alignment horizontal="center" vertical="center"/>
    </xf>
    <xf numFmtId="0" fontId="48" fillId="3" borderId="3" xfId="0" applyFont="1" applyFill="1" applyBorder="1" applyAlignment="1">
      <alignment horizontal="center" vertical="center" wrapText="1"/>
    </xf>
    <xf numFmtId="49" fontId="25" fillId="0" borderId="155" xfId="1" applyNumberFormat="1" applyFont="1" applyBorder="1" applyAlignment="1">
      <alignment horizontal="center" vertical="center"/>
    </xf>
    <xf numFmtId="0" fontId="28" fillId="0" borderId="9" xfId="0" applyFont="1" applyBorder="1" applyAlignment="1">
      <alignment horizontal="center" vertical="center" wrapText="1"/>
    </xf>
    <xf numFmtId="0" fontId="0" fillId="0" borderId="227" xfId="0" applyBorder="1" applyAlignment="1">
      <alignment vertical="center"/>
    </xf>
    <xf numFmtId="0" fontId="13" fillId="0" borderId="229" xfId="0" applyFont="1" applyBorder="1" applyAlignment="1">
      <alignment horizontal="center" vertical="center"/>
    </xf>
    <xf numFmtId="0" fontId="13" fillId="0" borderId="227" xfId="0" applyFont="1" applyBorder="1" applyAlignment="1">
      <alignment vertical="center"/>
    </xf>
    <xf numFmtId="49" fontId="13" fillId="0" borderId="1" xfId="0" applyNumberFormat="1" applyFont="1" applyBorder="1" applyAlignment="1">
      <alignment vertical="center"/>
    </xf>
    <xf numFmtId="0" fontId="15" fillId="0" borderId="1" xfId="0" applyFont="1" applyBorder="1" applyAlignment="1">
      <alignment horizontal="center" vertical="center"/>
    </xf>
    <xf numFmtId="177" fontId="15" fillId="0" borderId="1" xfId="0" applyNumberFormat="1" applyFont="1" applyBorder="1"/>
    <xf numFmtId="0" fontId="16" fillId="0" borderId="227" xfId="0" applyFont="1" applyBorder="1" applyAlignment="1">
      <alignment vertical="center"/>
    </xf>
    <xf numFmtId="0" fontId="13" fillId="0" borderId="229" xfId="0" applyFont="1" applyBorder="1" applyAlignment="1">
      <alignment vertical="center"/>
    </xf>
    <xf numFmtId="0" fontId="0" fillId="0" borderId="228" xfId="0" applyBorder="1" applyAlignment="1">
      <alignment vertical="center"/>
    </xf>
    <xf numFmtId="0" fontId="23" fillId="0" borderId="114" xfId="0" applyFont="1" applyBorder="1" applyAlignment="1">
      <alignment vertical="center"/>
    </xf>
    <xf numFmtId="0" fontId="50" fillId="0" borderId="114" xfId="0" applyFont="1" applyBorder="1"/>
    <xf numFmtId="0" fontId="13" fillId="0" borderId="234" xfId="0" applyFont="1" applyBorder="1" applyAlignment="1">
      <alignment horizontal="center" vertical="center"/>
    </xf>
    <xf numFmtId="0" fontId="13" fillId="3" borderId="235" xfId="0" applyFont="1" applyFill="1" applyBorder="1" applyAlignment="1" applyProtection="1">
      <alignment horizontal="center" vertical="center"/>
      <protection locked="0"/>
    </xf>
    <xf numFmtId="0" fontId="13" fillId="0" borderId="9" xfId="56" applyFont="1" applyBorder="1" applyAlignment="1">
      <alignment horizontal="center" vertical="center" wrapText="1"/>
    </xf>
    <xf numFmtId="38" fontId="15" fillId="0" borderId="189" xfId="20" applyFont="1" applyFill="1" applyBorder="1" applyAlignment="1">
      <alignment horizontal="center"/>
    </xf>
    <xf numFmtId="0" fontId="28" fillId="0" borderId="59" xfId="57" applyFont="1" applyBorder="1" applyAlignment="1">
      <alignment vertical="center"/>
    </xf>
    <xf numFmtId="0" fontId="28" fillId="0" borderId="9" xfId="57" applyFont="1" applyBorder="1" applyAlignment="1">
      <alignment vertical="center"/>
    </xf>
    <xf numFmtId="0" fontId="13" fillId="0" borderId="9" xfId="57" applyFont="1" applyBorder="1" applyAlignment="1">
      <alignment horizontal="center" vertical="center"/>
    </xf>
    <xf numFmtId="0" fontId="28" fillId="0" borderId="10" xfId="57" applyFont="1" applyBorder="1" applyAlignment="1">
      <alignment vertical="center"/>
    </xf>
    <xf numFmtId="0" fontId="13" fillId="0" borderId="59" xfId="99" applyFont="1" applyBorder="1" applyAlignment="1">
      <alignment horizontal="center" vertical="center"/>
    </xf>
    <xf numFmtId="38" fontId="15" fillId="0" borderId="237" xfId="20" applyFont="1" applyFill="1" applyBorder="1" applyAlignment="1">
      <alignment horizontal="center"/>
    </xf>
    <xf numFmtId="0" fontId="13" fillId="0" borderId="9" xfId="99" applyFont="1" applyBorder="1" applyAlignment="1">
      <alignment horizontal="center" vertical="center"/>
    </xf>
    <xf numFmtId="49" fontId="13" fillId="0" borderId="9" xfId="99" applyNumberFormat="1" applyFont="1" applyBorder="1" applyAlignment="1">
      <alignment horizontal="center" vertical="center"/>
    </xf>
    <xf numFmtId="49" fontId="13" fillId="0" borderId="10" xfId="99" applyNumberFormat="1" applyFont="1" applyBorder="1" applyAlignment="1">
      <alignment horizontal="center" vertical="center"/>
    </xf>
    <xf numFmtId="49" fontId="13" fillId="0" borderId="59" xfId="99" applyNumberFormat="1" applyFont="1" applyBorder="1" applyAlignment="1">
      <alignment horizontal="center" vertical="center"/>
    </xf>
    <xf numFmtId="38" fontId="15" fillId="0" borderId="178" xfId="35" applyFont="1" applyFill="1" applyBorder="1" applyAlignment="1">
      <alignment horizontal="center"/>
    </xf>
    <xf numFmtId="0" fontId="13" fillId="0" borderId="109" xfId="0" applyFont="1" applyBorder="1" applyAlignment="1">
      <alignment horizontal="center" vertical="center"/>
    </xf>
    <xf numFmtId="0" fontId="54" fillId="0" borderId="1" xfId="119" applyAlignment="1">
      <alignment vertical="center"/>
    </xf>
    <xf numFmtId="0" fontId="13" fillId="0" borderId="37" xfId="119" applyFont="1" applyBorder="1" applyAlignment="1">
      <alignment horizontal="center" vertical="center"/>
    </xf>
    <xf numFmtId="49" fontId="13" fillId="0" borderId="75" xfId="119" applyNumberFormat="1" applyFont="1" applyBorder="1" applyAlignment="1">
      <alignment horizontal="center" vertical="center"/>
    </xf>
    <xf numFmtId="49" fontId="13" fillId="0" borderId="63" xfId="119" applyNumberFormat="1" applyFont="1" applyBorder="1" applyAlignment="1">
      <alignment horizontal="center" vertical="center"/>
    </xf>
    <xf numFmtId="49" fontId="13" fillId="0" borderId="76" xfId="119" applyNumberFormat="1" applyFont="1" applyBorder="1" applyAlignment="1">
      <alignment horizontal="center" vertical="center"/>
    </xf>
    <xf numFmtId="0" fontId="13" fillId="0" borderId="121" xfId="119" applyFont="1" applyBorder="1" applyAlignment="1">
      <alignment horizontal="center" vertical="center"/>
    </xf>
    <xf numFmtId="0" fontId="13" fillId="0" borderId="77" xfId="119" applyFont="1" applyBorder="1" applyAlignment="1">
      <alignment horizontal="center" vertical="center"/>
    </xf>
    <xf numFmtId="0" fontId="13" fillId="0" borderId="56" xfId="119" applyFont="1" applyBorder="1" applyAlignment="1">
      <alignment horizontal="center" vertical="center"/>
    </xf>
    <xf numFmtId="0" fontId="13" fillId="0" borderId="130" xfId="119" applyFont="1" applyBorder="1" applyAlignment="1">
      <alignment horizontal="center" vertical="center"/>
    </xf>
    <xf numFmtId="49" fontId="13" fillId="0" borderId="109" xfId="119" applyNumberFormat="1" applyFont="1" applyBorder="1" applyAlignment="1">
      <alignment horizontal="center" vertical="center"/>
    </xf>
    <xf numFmtId="0" fontId="13" fillId="0" borderId="140" xfId="119" applyFont="1" applyBorder="1" applyAlignment="1">
      <alignment horizontal="center" vertical="center"/>
    </xf>
    <xf numFmtId="5" fontId="13" fillId="0" borderId="71" xfId="119" applyNumberFormat="1" applyFont="1" applyBorder="1" applyAlignment="1">
      <alignment horizontal="center" vertical="center"/>
    </xf>
    <xf numFmtId="49" fontId="13" fillId="0" borderId="86" xfId="119" applyNumberFormat="1" applyFont="1" applyBorder="1" applyAlignment="1">
      <alignment horizontal="center" vertical="center"/>
    </xf>
    <xf numFmtId="0" fontId="13" fillId="0" borderId="141" xfId="119" applyFont="1" applyBorder="1" applyAlignment="1">
      <alignment horizontal="center" vertical="center"/>
    </xf>
    <xf numFmtId="49" fontId="13" fillId="0" borderId="37" xfId="119" applyNumberFormat="1" applyFont="1" applyBorder="1" applyAlignment="1">
      <alignment horizontal="center" vertical="center"/>
    </xf>
    <xf numFmtId="49" fontId="13" fillId="0" borderId="77" xfId="119" applyNumberFormat="1" applyFont="1" applyBorder="1" applyAlignment="1">
      <alignment horizontal="center" vertical="center"/>
    </xf>
    <xf numFmtId="49" fontId="13" fillId="0" borderId="90" xfId="119" applyNumberFormat="1" applyFont="1" applyBorder="1" applyAlignment="1">
      <alignment horizontal="center" vertical="center"/>
    </xf>
    <xf numFmtId="49" fontId="13" fillId="0" borderId="91" xfId="119" applyNumberFormat="1" applyFont="1" applyBorder="1" applyAlignment="1">
      <alignment horizontal="center" vertical="center"/>
    </xf>
    <xf numFmtId="56" fontId="54" fillId="0" borderId="1" xfId="119" applyNumberFormat="1" applyAlignment="1">
      <alignment vertical="center"/>
    </xf>
    <xf numFmtId="5" fontId="13" fillId="0" borderId="36" xfId="119" applyNumberFormat="1" applyFont="1" applyBorder="1" applyAlignment="1">
      <alignment horizontal="center" vertical="center"/>
    </xf>
    <xf numFmtId="0" fontId="13" fillId="0" borderId="157" xfId="119" applyFont="1" applyBorder="1" applyAlignment="1">
      <alignment horizontal="center" vertical="center"/>
    </xf>
    <xf numFmtId="0" fontId="13" fillId="0" borderId="238" xfId="119" applyFont="1" applyBorder="1" applyAlignment="1">
      <alignment horizontal="center" vertical="center"/>
    </xf>
    <xf numFmtId="0" fontId="13" fillId="0" borderId="158" xfId="119" applyFont="1" applyBorder="1" applyAlignment="1">
      <alignment horizontal="center" vertical="center"/>
    </xf>
    <xf numFmtId="0" fontId="13" fillId="0" borderId="160" xfId="119" applyFont="1" applyBorder="1" applyAlignment="1">
      <alignment horizontal="center" vertical="center"/>
    </xf>
    <xf numFmtId="0" fontId="13" fillId="0" borderId="161" xfId="119" applyFont="1" applyBorder="1" applyAlignment="1">
      <alignment horizontal="center" vertical="center"/>
    </xf>
    <xf numFmtId="49" fontId="13" fillId="0" borderId="121" xfId="119" applyNumberFormat="1" applyFont="1" applyBorder="1" applyAlignment="1">
      <alignment horizontal="center" vertical="center"/>
    </xf>
    <xf numFmtId="0" fontId="13" fillId="0" borderId="146" xfId="119" applyFont="1" applyBorder="1" applyAlignment="1">
      <alignment horizontal="center" vertical="center"/>
    </xf>
    <xf numFmtId="0" fontId="13" fillId="0" borderId="30" xfId="119" applyFont="1" applyBorder="1" applyAlignment="1">
      <alignment horizontal="center" vertical="center"/>
    </xf>
    <xf numFmtId="5" fontId="13" fillId="0" borderId="65" xfId="119" applyNumberFormat="1" applyFont="1" applyBorder="1" applyAlignment="1">
      <alignment horizontal="center" vertical="center"/>
    </xf>
    <xf numFmtId="0" fontId="52" fillId="0" borderId="1" xfId="119" applyFont="1" applyAlignment="1">
      <alignment vertical="center"/>
    </xf>
    <xf numFmtId="5" fontId="15" fillId="0" borderId="188" xfId="119" applyNumberFormat="1" applyFont="1" applyBorder="1" applyAlignment="1">
      <alignment horizontal="center"/>
    </xf>
    <xf numFmtId="5" fontId="15" fillId="0" borderId="189" xfId="119" applyNumberFormat="1" applyFont="1" applyBorder="1" applyAlignment="1">
      <alignment horizontal="center"/>
    </xf>
    <xf numFmtId="5" fontId="15" fillId="0" borderId="190" xfId="119" applyNumberFormat="1" applyFont="1" applyBorder="1" applyAlignment="1">
      <alignment horizontal="center"/>
    </xf>
    <xf numFmtId="0" fontId="13" fillId="3" borderId="186" xfId="119" applyFont="1" applyFill="1" applyBorder="1" applyAlignment="1" applyProtection="1">
      <alignment horizontal="center" vertical="center"/>
      <protection locked="0"/>
    </xf>
    <xf numFmtId="0" fontId="13" fillId="0" borderId="76" xfId="119" applyFont="1" applyBorder="1" applyAlignment="1">
      <alignment horizontal="center" vertical="center"/>
    </xf>
    <xf numFmtId="0" fontId="13" fillId="3" borderId="44" xfId="119" applyFont="1" applyFill="1" applyBorder="1" applyAlignment="1" applyProtection="1">
      <alignment horizontal="center" vertical="center"/>
      <protection locked="0"/>
    </xf>
    <xf numFmtId="5" fontId="13" fillId="0" borderId="158" xfId="119" applyNumberFormat="1" applyFont="1" applyBorder="1" applyAlignment="1">
      <alignment horizontal="center" vertical="center"/>
    </xf>
    <xf numFmtId="0" fontId="28" fillId="0" borderId="11" xfId="74" applyFont="1" applyBorder="1" applyAlignment="1">
      <alignment horizontal="center" vertical="center" wrapText="1"/>
    </xf>
    <xf numFmtId="0" fontId="28" fillId="0" borderId="9" xfId="74" applyFont="1" applyBorder="1" applyAlignment="1">
      <alignment horizontal="center" vertical="center" wrapText="1"/>
    </xf>
    <xf numFmtId="0" fontId="13" fillId="0" borderId="107" xfId="119" applyFont="1" applyBorder="1" applyAlignment="1">
      <alignment horizontal="center" vertical="center"/>
    </xf>
    <xf numFmtId="5" fontId="13" fillId="0" borderId="17" xfId="119" applyNumberFormat="1" applyFont="1" applyBorder="1" applyAlignment="1">
      <alignment horizontal="center" vertical="center"/>
    </xf>
    <xf numFmtId="0" fontId="14" fillId="0" borderId="9" xfId="74" applyFont="1" applyBorder="1" applyAlignment="1">
      <alignment horizontal="center" vertical="center" wrapText="1"/>
    </xf>
    <xf numFmtId="0" fontId="13" fillId="0" borderId="219" xfId="119" applyFont="1" applyBorder="1" applyAlignment="1">
      <alignment horizontal="center" vertical="center"/>
    </xf>
    <xf numFmtId="5" fontId="15" fillId="0" borderId="205" xfId="119" applyNumberFormat="1" applyFont="1" applyBorder="1" applyAlignment="1">
      <alignment horizontal="center"/>
    </xf>
    <xf numFmtId="5" fontId="15" fillId="0" borderId="192" xfId="119" applyNumberFormat="1" applyFont="1" applyBorder="1" applyAlignment="1">
      <alignment horizontal="center"/>
    </xf>
    <xf numFmtId="5" fontId="13" fillId="0" borderId="22" xfId="119" applyNumberFormat="1" applyFont="1" applyBorder="1" applyAlignment="1">
      <alignment horizontal="center" vertical="center"/>
    </xf>
    <xf numFmtId="0" fontId="13" fillId="3" borderId="136" xfId="119" applyFont="1" applyFill="1" applyBorder="1" applyAlignment="1" applyProtection="1">
      <alignment horizontal="center" vertical="center"/>
      <protection locked="0"/>
    </xf>
    <xf numFmtId="0" fontId="13" fillId="0" borderId="11" xfId="74" applyFont="1" applyBorder="1" applyAlignment="1">
      <alignment horizontal="center" vertical="center" wrapText="1"/>
    </xf>
    <xf numFmtId="0" fontId="14" fillId="0" borderId="11" xfId="74" applyFont="1" applyBorder="1" applyAlignment="1">
      <alignment horizontal="center" vertical="center" wrapText="1"/>
    </xf>
    <xf numFmtId="0" fontId="14" fillId="0" borderId="10" xfId="74" applyFont="1" applyBorder="1" applyAlignment="1">
      <alignment horizontal="center" vertical="center" wrapText="1"/>
    </xf>
    <xf numFmtId="49" fontId="25" fillId="0" borderId="9" xfId="0" applyNumberFormat="1" applyFont="1" applyBorder="1" applyAlignment="1">
      <alignment horizontal="center" vertical="center"/>
    </xf>
    <xf numFmtId="49" fontId="25" fillId="0" borderId="10" xfId="0" applyNumberFormat="1" applyFont="1" applyBorder="1" applyAlignment="1">
      <alignment horizontal="center" vertical="center"/>
    </xf>
    <xf numFmtId="49" fontId="25" fillId="0" borderId="11" xfId="0" applyNumberFormat="1" applyFont="1" applyBorder="1" applyAlignment="1">
      <alignment horizontal="center" vertical="center"/>
    </xf>
    <xf numFmtId="0" fontId="0" fillId="0" borderId="123" xfId="0" applyBorder="1" applyAlignment="1">
      <alignment vertical="center"/>
    </xf>
    <xf numFmtId="0" fontId="13" fillId="0" borderId="107" xfId="99" applyFont="1" applyBorder="1" applyAlignment="1">
      <alignment horizontal="center" vertical="center"/>
    </xf>
    <xf numFmtId="0" fontId="13" fillId="0" borderId="217" xfId="99" applyFont="1" applyBorder="1" applyAlignment="1">
      <alignment horizontal="center" vertical="center"/>
    </xf>
    <xf numFmtId="0" fontId="13" fillId="0" borderId="34" xfId="0" applyFont="1" applyBorder="1" applyAlignment="1">
      <alignment horizontal="center" vertical="center"/>
    </xf>
    <xf numFmtId="0" fontId="13" fillId="0" borderId="105" xfId="0" applyFont="1" applyBorder="1" applyAlignment="1">
      <alignment horizontal="center" vertical="center"/>
    </xf>
    <xf numFmtId="0" fontId="13" fillId="0" borderId="169" xfId="38" applyFont="1" applyBorder="1" applyAlignment="1">
      <alignment horizontal="center" vertical="center"/>
    </xf>
    <xf numFmtId="0" fontId="13" fillId="0" borderId="107" xfId="38" applyFont="1" applyBorder="1" applyAlignment="1">
      <alignment horizontal="center" vertical="center"/>
    </xf>
    <xf numFmtId="38" fontId="15" fillId="0" borderId="195" xfId="20" applyFont="1" applyBorder="1" applyAlignment="1">
      <alignment horizontal="center"/>
    </xf>
    <xf numFmtId="0" fontId="13" fillId="0" borderId="60" xfId="38" applyFont="1" applyBorder="1" applyAlignment="1">
      <alignment horizontal="center" vertical="center"/>
    </xf>
    <xf numFmtId="0" fontId="13" fillId="0" borderId="226" xfId="0" applyFont="1" applyBorder="1" applyAlignment="1">
      <alignment horizontal="center" vertical="center"/>
    </xf>
    <xf numFmtId="0" fontId="13" fillId="3" borderId="240" xfId="0" applyFont="1" applyFill="1" applyBorder="1" applyAlignment="1">
      <alignment horizontal="center" vertical="center"/>
    </xf>
    <xf numFmtId="0" fontId="0" fillId="0" borderId="239" xfId="0" applyBorder="1" applyAlignment="1">
      <alignment vertical="center"/>
    </xf>
    <xf numFmtId="38" fontId="15" fillId="0" borderId="192" xfId="20" applyFont="1" applyBorder="1" applyAlignment="1">
      <alignment horizontal="center"/>
    </xf>
    <xf numFmtId="38" fontId="15" fillId="0" borderId="205" xfId="20" applyFont="1" applyBorder="1" applyAlignment="1">
      <alignment horizontal="center"/>
    </xf>
    <xf numFmtId="49" fontId="25" fillId="0" borderId="213" xfId="1" applyNumberFormat="1" applyFont="1" applyBorder="1" applyAlignment="1">
      <alignment horizontal="center" vertical="center"/>
    </xf>
    <xf numFmtId="49" fontId="25" fillId="0" borderId="78" xfId="1" applyNumberFormat="1" applyFont="1" applyBorder="1" applyAlignment="1">
      <alignment horizontal="center" vertical="center"/>
    </xf>
    <xf numFmtId="49" fontId="25" fillId="0" borderId="99" xfId="1" applyNumberFormat="1" applyFont="1" applyBorder="1" applyAlignment="1">
      <alignment horizontal="center" vertical="center"/>
    </xf>
    <xf numFmtId="49" fontId="13" fillId="0" borderId="162" xfId="0" applyNumberFormat="1" applyFont="1" applyBorder="1" applyAlignment="1">
      <alignment horizontal="center" vertical="center"/>
    </xf>
    <xf numFmtId="49" fontId="13" fillId="0" borderId="156" xfId="0" applyNumberFormat="1" applyFont="1" applyBorder="1" applyAlignment="1">
      <alignment horizontal="center" vertical="center"/>
    </xf>
    <xf numFmtId="49" fontId="13" fillId="0" borderId="65" xfId="0" applyNumberFormat="1" applyFont="1" applyBorder="1" applyAlignment="1">
      <alignment horizontal="center" vertical="center"/>
    </xf>
    <xf numFmtId="49" fontId="13" fillId="0" borderId="213" xfId="0" applyNumberFormat="1" applyFont="1" applyBorder="1" applyAlignment="1">
      <alignment horizontal="center" vertical="center"/>
    </xf>
    <xf numFmtId="49" fontId="13" fillId="0" borderId="78" xfId="0" applyNumberFormat="1" applyFont="1" applyBorder="1" applyAlignment="1">
      <alignment horizontal="center" vertical="center"/>
    </xf>
    <xf numFmtId="49" fontId="13" fillId="0" borderId="122" xfId="0" applyNumberFormat="1" applyFont="1" applyBorder="1" applyAlignment="1">
      <alignment horizontal="center" vertical="center"/>
    </xf>
    <xf numFmtId="49" fontId="13" fillId="0" borderId="241" xfId="0" applyNumberFormat="1" applyFont="1" applyBorder="1" applyAlignment="1">
      <alignment horizontal="center" vertical="center"/>
    </xf>
    <xf numFmtId="0" fontId="13" fillId="0" borderId="242" xfId="0" applyFont="1" applyBorder="1" applyAlignment="1">
      <alignment horizontal="center" vertical="center"/>
    </xf>
    <xf numFmtId="49" fontId="13" fillId="0" borderId="93" xfId="0" applyNumberFormat="1" applyFont="1" applyBorder="1" applyAlignment="1">
      <alignment horizontal="center" vertical="center"/>
    </xf>
    <xf numFmtId="49" fontId="13" fillId="0" borderId="68" xfId="0" applyNumberFormat="1" applyFont="1" applyBorder="1" applyAlignment="1">
      <alignment horizontal="center" vertical="center"/>
    </xf>
    <xf numFmtId="0" fontId="15" fillId="0" borderId="35" xfId="0" applyFont="1" applyBorder="1" applyAlignment="1">
      <alignment horizontal="center" vertical="center"/>
    </xf>
    <xf numFmtId="0" fontId="15" fillId="0" borderId="64" xfId="0" applyFont="1" applyBorder="1" applyAlignment="1">
      <alignment horizontal="center" vertical="center"/>
    </xf>
    <xf numFmtId="0" fontId="43" fillId="0" borderId="11" xfId="0" applyFont="1" applyBorder="1" applyAlignment="1">
      <alignment horizontal="center" vertical="center"/>
    </xf>
    <xf numFmtId="0" fontId="46" fillId="0" borderId="10" xfId="0" applyFont="1" applyBorder="1" applyAlignment="1">
      <alignment vertical="center"/>
    </xf>
    <xf numFmtId="0" fontId="43" fillId="0" borderId="35" xfId="0" applyFont="1" applyBorder="1" applyAlignment="1">
      <alignment horizontal="center" vertical="center"/>
    </xf>
    <xf numFmtId="0" fontId="25" fillId="0" borderId="93" xfId="1" applyFont="1" applyBorder="1" applyAlignment="1">
      <alignment horizontal="center" vertical="center"/>
    </xf>
    <xf numFmtId="0" fontId="25" fillId="0" borderId="35" xfId="1" applyFont="1" applyBorder="1" applyAlignment="1">
      <alignment horizontal="center" vertical="center"/>
    </xf>
    <xf numFmtId="0" fontId="49" fillId="0" borderId="35" xfId="0" applyFont="1" applyBorder="1" applyAlignment="1">
      <alignment vertical="center"/>
    </xf>
    <xf numFmtId="0" fontId="25" fillId="0" borderId="35" xfId="0" applyFont="1" applyBorder="1" applyAlignment="1">
      <alignment horizontal="center" vertical="center"/>
    </xf>
    <xf numFmtId="0" fontId="14" fillId="0" borderId="35" xfId="0" applyFont="1" applyBorder="1" applyAlignment="1">
      <alignment horizontal="center" vertical="center"/>
    </xf>
    <xf numFmtId="0" fontId="25" fillId="0" borderId="39" xfId="1" applyFont="1" applyBorder="1" applyAlignment="1">
      <alignment horizontal="center" vertical="center"/>
    </xf>
    <xf numFmtId="0" fontId="25" fillId="0" borderId="39" xfId="0" applyFont="1" applyBorder="1" applyAlignment="1">
      <alignment horizontal="center" vertical="center"/>
    </xf>
    <xf numFmtId="0" fontId="43" fillId="0" borderId="39" xfId="0" applyFont="1" applyBorder="1" applyAlignment="1">
      <alignment horizontal="center" vertical="center"/>
    </xf>
    <xf numFmtId="0" fontId="25" fillId="0" borderId="31" xfId="1" applyFont="1" applyBorder="1" applyAlignment="1">
      <alignment horizontal="center" vertical="center"/>
    </xf>
    <xf numFmtId="0" fontId="49" fillId="0" borderId="31" xfId="0" applyFont="1" applyBorder="1" applyAlignment="1">
      <alignment vertical="center"/>
    </xf>
    <xf numFmtId="0" fontId="43" fillId="0" borderId="31" xfId="0" applyFont="1" applyBorder="1" applyAlignment="1">
      <alignment horizontal="center" vertical="center"/>
    </xf>
    <xf numFmtId="0" fontId="39" fillId="0" borderId="39" xfId="0" applyFont="1" applyBorder="1" applyAlignment="1">
      <alignment horizontal="center" vertical="center"/>
    </xf>
    <xf numFmtId="0" fontId="43" fillId="0" borderId="31" xfId="58" applyFont="1" applyBorder="1" applyAlignment="1">
      <alignment horizontal="left" vertical="center"/>
    </xf>
    <xf numFmtId="0" fontId="43" fillId="0" borderId="35" xfId="58" applyFont="1" applyBorder="1" applyAlignment="1">
      <alignment horizontal="left" vertical="center"/>
    </xf>
    <xf numFmtId="0" fontId="49" fillId="0" borderId="93" xfId="0" applyFont="1" applyBorder="1" applyAlignment="1">
      <alignment vertical="center"/>
    </xf>
    <xf numFmtId="0" fontId="49" fillId="0" borderId="64" xfId="0" applyFont="1" applyBorder="1" applyAlignment="1">
      <alignment vertical="center"/>
    </xf>
    <xf numFmtId="38" fontId="15" fillId="0" borderId="187" xfId="20" applyFont="1" applyBorder="1" applyAlignment="1">
      <alignment horizontal="center"/>
    </xf>
    <xf numFmtId="0" fontId="16" fillId="0" borderId="93" xfId="58" applyFont="1" applyBorder="1" applyAlignment="1">
      <alignment horizontal="center" vertical="center"/>
    </xf>
    <xf numFmtId="0" fontId="28" fillId="0" borderId="93" xfId="0" applyFont="1" applyBorder="1" applyAlignment="1">
      <alignment horizontal="center" vertical="center"/>
    </xf>
    <xf numFmtId="0" fontId="25" fillId="0" borderId="76" xfId="0" applyFont="1" applyBorder="1" applyAlignment="1">
      <alignment horizontal="center" vertical="center" wrapText="1"/>
    </xf>
    <xf numFmtId="0" fontId="25" fillId="0" borderId="6" xfId="0" applyFont="1" applyBorder="1" applyAlignment="1">
      <alignment horizontal="center" vertical="center" wrapText="1"/>
    </xf>
    <xf numFmtId="0" fontId="28" fillId="0" borderId="11" xfId="61" applyFont="1" applyBorder="1" applyAlignment="1">
      <alignment vertical="center"/>
    </xf>
    <xf numFmtId="38" fontId="15" fillId="0" borderId="198" xfId="20" applyFont="1" applyFill="1" applyBorder="1" applyAlignment="1">
      <alignment horizontal="center"/>
    </xf>
    <xf numFmtId="0" fontId="28" fillId="0" borderId="63" xfId="61" applyFont="1" applyBorder="1" applyAlignment="1">
      <alignment vertical="center"/>
    </xf>
    <xf numFmtId="0" fontId="14" fillId="0" borderId="59" xfId="61" applyFont="1" applyBorder="1" applyAlignment="1">
      <alignment horizontal="center" vertical="center"/>
    </xf>
    <xf numFmtId="0" fontId="33" fillId="0" borderId="59" xfId="0" applyFont="1" applyBorder="1" applyAlignment="1">
      <alignment horizontal="center" vertical="center" wrapText="1"/>
    </xf>
    <xf numFmtId="0" fontId="33" fillId="0" borderId="9" xfId="0" applyFont="1" applyBorder="1" applyAlignment="1">
      <alignment horizontal="center" vertical="center" wrapText="1"/>
    </xf>
    <xf numFmtId="0" fontId="14" fillId="0" borderId="10" xfId="61" applyFont="1" applyBorder="1" applyAlignment="1">
      <alignment horizontal="center" vertical="center"/>
    </xf>
    <xf numFmtId="0" fontId="33" fillId="0" borderId="10" xfId="0" applyFont="1" applyBorder="1" applyAlignment="1">
      <alignment horizontal="center" vertical="center" wrapText="1"/>
    </xf>
    <xf numFmtId="178" fontId="13" fillId="0" borderId="76" xfId="18" applyNumberFormat="1" applyFont="1" applyBorder="1" applyAlignment="1">
      <alignment horizontal="center" vertical="center"/>
    </xf>
    <xf numFmtId="0" fontId="13" fillId="0" borderId="10" xfId="61" applyFont="1" applyBorder="1" applyAlignment="1">
      <alignment vertical="center"/>
    </xf>
    <xf numFmtId="0" fontId="25" fillId="0" borderId="76" xfId="0" applyFont="1" applyBorder="1" applyAlignment="1">
      <alignment vertical="center"/>
    </xf>
    <xf numFmtId="177" fontId="15" fillId="0" borderId="245" xfId="0" applyNumberFormat="1" applyFont="1" applyBorder="1" applyAlignment="1">
      <alignment horizontal="center"/>
    </xf>
    <xf numFmtId="0" fontId="15" fillId="0" borderId="119" xfId="0" applyFont="1" applyBorder="1" applyAlignment="1">
      <alignment horizontal="center" vertical="center"/>
    </xf>
    <xf numFmtId="0" fontId="12" fillId="0" borderId="60" xfId="0" applyFont="1" applyBorder="1" applyAlignment="1">
      <alignment horizontal="center" vertical="center" wrapText="1"/>
    </xf>
    <xf numFmtId="0" fontId="13" fillId="3" borderId="244" xfId="0" applyFont="1" applyFill="1" applyBorder="1" applyAlignment="1">
      <alignment horizontal="center" vertical="center"/>
    </xf>
    <xf numFmtId="49" fontId="25" fillId="0" borderId="155" xfId="0" applyNumberFormat="1" applyFont="1" applyBorder="1" applyAlignment="1">
      <alignment horizontal="center" vertical="center"/>
    </xf>
    <xf numFmtId="0" fontId="16" fillId="0" borderId="155" xfId="0" applyFont="1" applyBorder="1" applyAlignment="1">
      <alignment horizontal="center" vertical="center"/>
    </xf>
    <xf numFmtId="0" fontId="13" fillId="0" borderId="157" xfId="69" applyFont="1" applyBorder="1" applyAlignment="1">
      <alignment horizontal="center" vertical="center"/>
    </xf>
    <xf numFmtId="176" fontId="13" fillId="0" borderId="157" xfId="0" applyNumberFormat="1" applyFont="1" applyBorder="1" applyAlignment="1">
      <alignment horizontal="center" vertical="center"/>
    </xf>
    <xf numFmtId="49" fontId="13" fillId="0" borderId="246" xfId="0" applyNumberFormat="1" applyFont="1" applyBorder="1" applyAlignment="1">
      <alignment horizontal="center" vertical="center"/>
    </xf>
    <xf numFmtId="0" fontId="13" fillId="0" borderId="247" xfId="0" applyFont="1" applyBorder="1" applyAlignment="1">
      <alignment horizontal="center" vertical="center"/>
    </xf>
    <xf numFmtId="0" fontId="13" fillId="0" borderId="133" xfId="119" applyFont="1" applyBorder="1" applyAlignment="1">
      <alignment horizontal="center" vertical="center"/>
    </xf>
    <xf numFmtId="0" fontId="13" fillId="0" borderId="9" xfId="74" applyFont="1" applyBorder="1" applyAlignment="1">
      <alignment horizontal="center" vertical="center" wrapText="1"/>
    </xf>
    <xf numFmtId="0" fontId="13" fillId="0" borderId="143" xfId="69" applyFont="1" applyBorder="1" applyAlignment="1">
      <alignment horizontal="center" vertical="center"/>
    </xf>
    <xf numFmtId="0" fontId="14" fillId="0" borderId="64" xfId="62" applyFont="1" applyBorder="1" applyAlignment="1">
      <alignment horizontal="center" vertical="center"/>
    </xf>
    <xf numFmtId="38" fontId="15" fillId="0" borderId="248" xfId="20" applyFont="1" applyFill="1" applyBorder="1" applyAlignment="1">
      <alignment horizontal="center"/>
    </xf>
    <xf numFmtId="0" fontId="13" fillId="0" borderId="174" xfId="0" applyFont="1" applyBorder="1" applyAlignment="1">
      <alignment horizontal="center" vertical="center"/>
    </xf>
    <xf numFmtId="0" fontId="13" fillId="0" borderId="176" xfId="0" applyFont="1" applyBorder="1" applyAlignment="1">
      <alignment horizontal="center" vertical="center"/>
    </xf>
    <xf numFmtId="0" fontId="13" fillId="0" borderId="173" xfId="0" applyFont="1" applyBorder="1" applyAlignment="1">
      <alignment horizontal="center" vertical="center"/>
    </xf>
    <xf numFmtId="0" fontId="13" fillId="0" borderId="172" xfId="0" applyFont="1" applyBorder="1" applyAlignment="1">
      <alignment horizontal="center" vertical="center"/>
    </xf>
    <xf numFmtId="0" fontId="13" fillId="0" borderId="182" xfId="0" applyFont="1" applyBorder="1" applyAlignment="1">
      <alignment horizontal="center" vertical="center"/>
    </xf>
    <xf numFmtId="38" fontId="13" fillId="0" borderId="249" xfId="20" applyFont="1" applyFill="1" applyBorder="1" applyAlignment="1">
      <alignment horizontal="center" vertical="center"/>
    </xf>
    <xf numFmtId="38" fontId="15" fillId="0" borderId="248" xfId="20" applyFont="1" applyBorder="1" applyAlignment="1">
      <alignment horizontal="center"/>
    </xf>
    <xf numFmtId="6" fontId="13" fillId="0" borderId="84" xfId="99" applyNumberFormat="1" applyFont="1" applyBorder="1" applyAlignment="1">
      <alignment horizontal="center" vertical="center"/>
    </xf>
    <xf numFmtId="177" fontId="13" fillId="0" borderId="250" xfId="0" applyNumberFormat="1" applyFont="1" applyBorder="1" applyAlignment="1">
      <alignment horizontal="center" vertical="center"/>
    </xf>
    <xf numFmtId="6" fontId="13" fillId="0" borderId="81" xfId="38" applyNumberFormat="1" applyFont="1" applyBorder="1" applyAlignment="1">
      <alignment horizontal="center" vertical="center"/>
    </xf>
    <xf numFmtId="38" fontId="13" fillId="0" borderId="251" xfId="20" applyFont="1" applyFill="1" applyBorder="1" applyAlignment="1">
      <alignment horizontal="center" vertical="center"/>
    </xf>
    <xf numFmtId="38" fontId="13" fillId="0" borderId="208" xfId="35" applyFont="1" applyFill="1" applyBorder="1" applyAlignment="1">
      <alignment horizontal="center" vertical="center"/>
    </xf>
    <xf numFmtId="38" fontId="13" fillId="0" borderId="252" xfId="20" applyFont="1" applyFill="1" applyBorder="1" applyAlignment="1">
      <alignment horizontal="center" vertical="center"/>
    </xf>
    <xf numFmtId="38" fontId="13" fillId="0" borderId="253" xfId="20" applyFont="1" applyFill="1" applyBorder="1" applyAlignment="1">
      <alignment horizontal="center" vertical="center"/>
    </xf>
    <xf numFmtId="38" fontId="13" fillId="0" borderId="254" xfId="20" applyFont="1" applyFill="1" applyBorder="1" applyAlignment="1">
      <alignment horizontal="center" vertical="center"/>
    </xf>
    <xf numFmtId="38" fontId="13" fillId="0" borderId="255" xfId="20" applyFont="1" applyFill="1" applyBorder="1" applyAlignment="1">
      <alignment horizontal="center" vertical="center"/>
    </xf>
    <xf numFmtId="38" fontId="13" fillId="0" borderId="216" xfId="20" applyFont="1" applyFill="1" applyBorder="1" applyAlignment="1" applyProtection="1">
      <alignment horizontal="center" vertical="center"/>
      <protection locked="0"/>
    </xf>
    <xf numFmtId="38" fontId="13" fillId="0" borderId="208" xfId="20" applyFont="1" applyFill="1" applyBorder="1" applyAlignment="1" applyProtection="1">
      <alignment horizontal="center" vertical="center"/>
      <protection locked="0"/>
    </xf>
    <xf numFmtId="38" fontId="13" fillId="0" borderId="215" xfId="20" applyFont="1" applyFill="1" applyBorder="1" applyAlignment="1" applyProtection="1">
      <alignment horizontal="center" vertical="center"/>
      <protection locked="0"/>
    </xf>
    <xf numFmtId="38" fontId="13" fillId="0" borderId="252" xfId="20" applyFont="1" applyFill="1" applyBorder="1" applyAlignment="1" applyProtection="1">
      <alignment horizontal="center" vertical="center"/>
      <protection locked="0"/>
    </xf>
    <xf numFmtId="38" fontId="13" fillId="0" borderId="253" xfId="20" applyFont="1" applyFill="1" applyBorder="1" applyAlignment="1" applyProtection="1">
      <alignment horizontal="center" vertical="center"/>
      <protection locked="0"/>
    </xf>
    <xf numFmtId="38" fontId="13" fillId="0" borderId="254" xfId="20" applyFont="1" applyFill="1" applyBorder="1" applyAlignment="1" applyProtection="1">
      <alignment horizontal="center" vertical="center"/>
      <protection locked="0"/>
    </xf>
    <xf numFmtId="38" fontId="13" fillId="0" borderId="256" xfId="20" applyFont="1" applyFill="1" applyBorder="1" applyAlignment="1">
      <alignment horizontal="center" vertical="center"/>
    </xf>
    <xf numFmtId="38" fontId="15" fillId="0" borderId="257" xfId="20" applyFont="1" applyBorder="1" applyAlignment="1">
      <alignment horizontal="center"/>
    </xf>
    <xf numFmtId="0" fontId="13" fillId="0" borderId="253" xfId="0" applyFont="1" applyBorder="1" applyAlignment="1">
      <alignment horizontal="center" vertical="center"/>
    </xf>
    <xf numFmtId="0" fontId="13" fillId="0" borderId="258" xfId="0" applyFont="1" applyBorder="1" applyAlignment="1">
      <alignment horizontal="center" vertical="center"/>
    </xf>
    <xf numFmtId="0" fontId="13" fillId="0" borderId="252" xfId="0" applyFont="1" applyBorder="1" applyAlignment="1">
      <alignment horizontal="center" vertical="center"/>
    </xf>
    <xf numFmtId="0" fontId="13" fillId="0" borderId="254" xfId="0" applyFont="1" applyBorder="1" applyAlignment="1">
      <alignment horizontal="center" vertical="center"/>
    </xf>
    <xf numFmtId="0" fontId="13" fillId="0" borderId="175" xfId="0" applyFont="1" applyBorder="1" applyAlignment="1">
      <alignment horizontal="center" vertical="center"/>
    </xf>
    <xf numFmtId="0" fontId="13" fillId="0" borderId="208" xfId="0" applyFont="1" applyBorder="1" applyAlignment="1">
      <alignment horizontal="center" vertical="center"/>
    </xf>
    <xf numFmtId="0" fontId="13" fillId="0" borderId="251" xfId="0" applyFont="1" applyBorder="1" applyAlignment="1">
      <alignment horizontal="center" vertical="center"/>
    </xf>
    <xf numFmtId="0" fontId="13" fillId="0" borderId="51" xfId="0" applyFont="1" applyBorder="1" applyAlignment="1">
      <alignment horizontal="center" vertical="center"/>
    </xf>
    <xf numFmtId="0" fontId="13" fillId="0" borderId="259" xfId="0" applyFont="1" applyBorder="1" applyAlignment="1">
      <alignment horizontal="center" vertical="center"/>
    </xf>
    <xf numFmtId="0" fontId="13" fillId="0" borderId="255" xfId="0" applyFont="1" applyBorder="1" applyAlignment="1">
      <alignment horizontal="center" vertical="center"/>
    </xf>
    <xf numFmtId="0" fontId="13" fillId="0" borderId="260" xfId="0" applyFont="1" applyBorder="1" applyAlignment="1">
      <alignment horizontal="center" vertical="center"/>
    </xf>
    <xf numFmtId="0" fontId="13" fillId="0" borderId="216" xfId="119" applyFont="1" applyBorder="1" applyAlignment="1">
      <alignment horizontal="center" vertical="center"/>
    </xf>
    <xf numFmtId="0" fontId="13" fillId="0" borderId="208" xfId="119" applyFont="1" applyBorder="1" applyAlignment="1">
      <alignment horizontal="center" vertical="center"/>
    </xf>
    <xf numFmtId="0" fontId="13" fillId="0" borderId="252" xfId="119" applyFont="1" applyBorder="1" applyAlignment="1">
      <alignment horizontal="center" vertical="center"/>
    </xf>
    <xf numFmtId="0" fontId="13" fillId="0" borderId="253" xfId="119" applyFont="1" applyBorder="1" applyAlignment="1">
      <alignment horizontal="center" vertical="center"/>
    </xf>
    <xf numFmtId="0" fontId="13" fillId="0" borderId="258" xfId="119" applyFont="1" applyBorder="1" applyAlignment="1">
      <alignment horizontal="center" vertical="center"/>
    </xf>
    <xf numFmtId="0" fontId="13" fillId="0" borderId="175" xfId="119" applyFont="1" applyBorder="1" applyAlignment="1">
      <alignment horizontal="center" vertical="center"/>
    </xf>
    <xf numFmtId="0" fontId="13" fillId="0" borderId="254" xfId="119" applyFont="1" applyBorder="1" applyAlignment="1">
      <alignment horizontal="center" vertical="center"/>
    </xf>
    <xf numFmtId="0" fontId="13" fillId="0" borderId="253" xfId="86" applyFont="1" applyBorder="1" applyAlignment="1">
      <alignment horizontal="center" vertical="center"/>
    </xf>
    <xf numFmtId="0" fontId="13" fillId="0" borderId="253" xfId="87" applyFont="1" applyBorder="1" applyAlignment="1">
      <alignment horizontal="center" vertical="center"/>
    </xf>
    <xf numFmtId="179" fontId="25" fillId="0" borderId="6" xfId="1" applyNumberFormat="1" applyFont="1" applyBorder="1" applyAlignment="1">
      <alignment horizontal="center" vertical="center"/>
    </xf>
    <xf numFmtId="0" fontId="13" fillId="0" borderId="243" xfId="0" applyFont="1" applyBorder="1" applyAlignment="1">
      <alignment horizontal="center" vertical="center"/>
    </xf>
    <xf numFmtId="49" fontId="13" fillId="0" borderId="243" xfId="0" applyNumberFormat="1" applyFont="1" applyBorder="1" applyAlignment="1">
      <alignment horizontal="center" vertical="center"/>
    </xf>
    <xf numFmtId="38" fontId="13" fillId="0" borderId="265" xfId="20" applyFont="1" applyFill="1" applyBorder="1" applyAlignment="1">
      <alignment horizontal="center" vertical="center"/>
    </xf>
    <xf numFmtId="0" fontId="13" fillId="13" borderId="266" xfId="0" applyFont="1" applyFill="1" applyBorder="1" applyAlignment="1">
      <alignment horizontal="center" vertical="center"/>
    </xf>
    <xf numFmtId="0" fontId="13" fillId="0" borderId="95"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6" xfId="0" applyFont="1" applyBorder="1" applyAlignment="1">
      <alignment horizontal="center" vertical="center" wrapText="1"/>
    </xf>
    <xf numFmtId="0" fontId="13" fillId="13" borderId="61" xfId="0" applyFont="1" applyFill="1" applyBorder="1" applyAlignment="1">
      <alignment horizontal="center" vertical="center" wrapText="1"/>
    </xf>
    <xf numFmtId="177" fontId="13" fillId="13" borderId="109" xfId="0" applyNumberFormat="1" applyFont="1" applyFill="1" applyBorder="1" applyAlignment="1">
      <alignment horizontal="center" vertical="center"/>
    </xf>
    <xf numFmtId="38" fontId="13" fillId="13" borderId="51" xfId="20" applyFont="1" applyFill="1" applyBorder="1" applyAlignment="1">
      <alignment horizontal="center" vertical="center"/>
    </xf>
    <xf numFmtId="177" fontId="15" fillId="13" borderId="52" xfId="0" applyNumberFormat="1" applyFont="1" applyFill="1" applyBorder="1" applyAlignment="1">
      <alignment horizontal="center" vertical="center"/>
    </xf>
    <xf numFmtId="0" fontId="46" fillId="0" borderId="31" xfId="0" applyFont="1" applyBorder="1" applyAlignment="1">
      <alignment horizontal="center" vertical="center"/>
    </xf>
    <xf numFmtId="0" fontId="45" fillId="0" borderId="11" xfId="0" applyFont="1" applyBorder="1" applyAlignment="1">
      <alignment horizontal="center" vertical="center" wrapText="1"/>
    </xf>
    <xf numFmtId="179" fontId="52" fillId="0" borderId="0" xfId="0" applyNumberFormat="1" applyFont="1" applyAlignment="1">
      <alignment horizontal="left" vertical="center"/>
    </xf>
    <xf numFmtId="0" fontId="13" fillId="0" borderId="21" xfId="0" applyFont="1" applyBorder="1" applyAlignment="1">
      <alignment horizontal="center" vertical="center" wrapText="1"/>
    </xf>
    <xf numFmtId="0" fontId="25" fillId="0" borderId="155" xfId="0" applyFont="1" applyBorder="1" applyAlignment="1">
      <alignment horizontal="center" vertical="center" wrapText="1"/>
    </xf>
    <xf numFmtId="0" fontId="46" fillId="0" borderId="243" xfId="41" applyFont="1" applyBorder="1" applyAlignment="1">
      <alignment vertical="center"/>
    </xf>
    <xf numFmtId="0" fontId="46" fillId="0" borderId="63" xfId="41" applyFont="1" applyBorder="1" applyAlignment="1">
      <alignment vertical="center"/>
    </xf>
    <xf numFmtId="0" fontId="46" fillId="0" borderId="76" xfId="41" applyFont="1" applyBorder="1" applyAlignment="1">
      <alignment vertical="center"/>
    </xf>
    <xf numFmtId="0" fontId="46" fillId="0" borderId="75" xfId="41" applyFont="1" applyBorder="1" applyAlignment="1">
      <alignment vertical="center"/>
    </xf>
    <xf numFmtId="0" fontId="46" fillId="0" borderId="11" xfId="41" applyFont="1" applyBorder="1" applyAlignment="1">
      <alignment vertical="center"/>
    </xf>
    <xf numFmtId="0" fontId="21" fillId="13" borderId="5" xfId="70" applyFont="1" applyFill="1" applyBorder="1" applyAlignment="1">
      <alignment horizontal="center" vertical="center"/>
    </xf>
    <xf numFmtId="0" fontId="14" fillId="0" borderId="16" xfId="70" applyFont="1" applyBorder="1" applyAlignment="1">
      <alignment horizontal="center" vertical="center"/>
    </xf>
    <xf numFmtId="0" fontId="16" fillId="14" borderId="20" xfId="0" applyFont="1" applyFill="1" applyBorder="1" applyAlignment="1">
      <alignment horizontal="center" vertical="center"/>
    </xf>
    <xf numFmtId="0" fontId="13" fillId="14" borderId="76" xfId="0" applyFont="1" applyFill="1" applyBorder="1" applyAlignment="1">
      <alignment horizontal="center" vertical="center"/>
    </xf>
    <xf numFmtId="0" fontId="13" fillId="14" borderId="76" xfId="0" applyFont="1" applyFill="1" applyBorder="1" applyAlignment="1">
      <alignment horizontal="center" vertical="center" wrapText="1"/>
    </xf>
    <xf numFmtId="177" fontId="13" fillId="14" borderId="60" xfId="0" applyNumberFormat="1" applyFont="1" applyFill="1" applyBorder="1" applyAlignment="1">
      <alignment horizontal="center" vertical="center"/>
    </xf>
    <xf numFmtId="38" fontId="13" fillId="14" borderId="172" xfId="20" applyFont="1" applyFill="1" applyBorder="1" applyAlignment="1">
      <alignment horizontal="center" vertical="center"/>
    </xf>
    <xf numFmtId="0" fontId="43" fillId="0" borderId="64" xfId="41" applyFont="1" applyBorder="1" applyAlignment="1">
      <alignment horizontal="center" vertical="center"/>
    </xf>
    <xf numFmtId="0" fontId="13" fillId="0" borderId="218" xfId="0" applyFont="1" applyBorder="1" applyAlignment="1">
      <alignment horizontal="center" vertical="center"/>
    </xf>
    <xf numFmtId="38" fontId="28" fillId="0" borderId="243" xfId="20" applyFont="1" applyFill="1" applyBorder="1" applyAlignment="1">
      <alignment vertical="center" wrapText="1"/>
    </xf>
    <xf numFmtId="38" fontId="28" fillId="0" borderId="63" xfId="20" applyFont="1" applyFill="1" applyBorder="1" applyAlignment="1">
      <alignment vertical="center" wrapText="1"/>
    </xf>
    <xf numFmtId="38" fontId="28" fillId="0" borderId="11" xfId="20" applyFont="1" applyFill="1" applyBorder="1" applyAlignment="1">
      <alignment vertical="center" wrapText="1"/>
    </xf>
    <xf numFmtId="0" fontId="28" fillId="0" borderId="74" xfId="51" applyFont="1" applyBorder="1" applyAlignment="1">
      <alignment vertical="center" wrapText="1"/>
    </xf>
    <xf numFmtId="176" fontId="13" fillId="0" borderId="84" xfId="0" applyNumberFormat="1" applyFont="1" applyBorder="1" applyAlignment="1">
      <alignment horizontal="center" vertical="center"/>
    </xf>
    <xf numFmtId="0" fontId="28" fillId="0" borderId="75" xfId="51" applyFont="1" applyBorder="1" applyAlignment="1">
      <alignment vertical="center" wrapText="1"/>
    </xf>
    <xf numFmtId="0" fontId="13" fillId="0" borderId="63" xfId="51" applyFont="1" applyBorder="1" applyAlignment="1">
      <alignment vertical="center" wrapText="1"/>
    </xf>
    <xf numFmtId="0" fontId="13" fillId="0" borderId="121" xfId="51" applyFont="1" applyBorder="1" applyAlignment="1">
      <alignment vertical="center" wrapText="1"/>
    </xf>
    <xf numFmtId="38" fontId="28" fillId="0" borderId="246" xfId="20" applyFont="1" applyFill="1" applyBorder="1" applyAlignment="1">
      <alignment vertical="center" wrapText="1"/>
    </xf>
    <xf numFmtId="0" fontId="13" fillId="0" borderId="63" xfId="74" applyFont="1" applyBorder="1" applyAlignment="1">
      <alignment horizontal="center" vertical="center" wrapText="1"/>
    </xf>
    <xf numFmtId="0" fontId="13" fillId="14" borderId="74" xfId="74" applyFont="1" applyFill="1" applyBorder="1" applyAlignment="1">
      <alignment horizontal="center" vertical="center" wrapText="1"/>
    </xf>
    <xf numFmtId="0" fontId="13" fillId="14" borderId="121" xfId="0" applyFont="1" applyFill="1" applyBorder="1" applyAlignment="1">
      <alignment horizontal="center" vertical="center"/>
    </xf>
    <xf numFmtId="0" fontId="13" fillId="14" borderId="140" xfId="63" applyFont="1" applyFill="1" applyBorder="1" applyAlignment="1">
      <alignment horizontal="center" vertical="center"/>
    </xf>
    <xf numFmtId="0" fontId="13" fillId="14" borderId="160" xfId="0" applyFont="1" applyFill="1" applyBorder="1" applyAlignment="1">
      <alignment horizontal="center" vertical="center"/>
    </xf>
    <xf numFmtId="176" fontId="13" fillId="14" borderId="36" xfId="0" applyNumberFormat="1" applyFont="1" applyFill="1" applyBorder="1" applyAlignment="1">
      <alignment horizontal="center" vertical="center"/>
    </xf>
    <xf numFmtId="0" fontId="13" fillId="14" borderId="253" xfId="0" applyFont="1" applyFill="1" applyBorder="1" applyAlignment="1">
      <alignment horizontal="center" vertical="center"/>
    </xf>
    <xf numFmtId="176" fontId="15" fillId="14" borderId="188" xfId="0" applyNumberFormat="1" applyFont="1" applyFill="1" applyBorder="1" applyAlignment="1">
      <alignment horizontal="center"/>
    </xf>
    <xf numFmtId="0" fontId="13" fillId="14" borderId="44" xfId="0" applyFont="1" applyFill="1" applyBorder="1" applyAlignment="1" applyProtection="1">
      <alignment horizontal="center" vertical="center"/>
      <protection locked="0"/>
    </xf>
    <xf numFmtId="0" fontId="13" fillId="0" borderId="11" xfId="74" applyFont="1" applyBorder="1" applyAlignment="1">
      <alignment horizontal="center" vertical="center"/>
    </xf>
    <xf numFmtId="0" fontId="14" fillId="0" borderId="11" xfId="74" applyFont="1" applyBorder="1" applyAlignment="1">
      <alignment horizontal="center" vertical="center"/>
    </xf>
    <xf numFmtId="0" fontId="39" fillId="0" borderId="11" xfId="74" applyFont="1" applyBorder="1" applyAlignment="1">
      <alignment horizontal="center" vertical="center"/>
    </xf>
    <xf numFmtId="0" fontId="14" fillId="0" borderId="9" xfId="74" applyFont="1" applyBorder="1" applyAlignment="1">
      <alignment horizontal="center" vertical="center"/>
    </xf>
    <xf numFmtId="0" fontId="39" fillId="0" borderId="9" xfId="74" applyFont="1" applyBorder="1" applyAlignment="1">
      <alignment horizontal="center" vertical="center"/>
    </xf>
    <xf numFmtId="0" fontId="49" fillId="0" borderId="63" xfId="74" applyFont="1" applyBorder="1" applyAlignment="1">
      <alignment vertical="center"/>
    </xf>
    <xf numFmtId="0" fontId="14" fillId="0" borderId="63" xfId="74" applyFont="1" applyBorder="1" applyAlignment="1">
      <alignment horizontal="center" vertical="center"/>
    </xf>
    <xf numFmtId="0" fontId="14" fillId="0" borderId="35" xfId="74" applyFont="1" applyBorder="1" applyAlignment="1">
      <alignment horizontal="center" vertical="center"/>
    </xf>
    <xf numFmtId="0" fontId="14" fillId="0" borderId="58" xfId="74" applyFont="1" applyBorder="1" applyAlignment="1">
      <alignment horizontal="center" vertical="center"/>
    </xf>
    <xf numFmtId="0" fontId="16" fillId="0" borderId="35" xfId="74" applyFont="1" applyBorder="1" applyAlignment="1">
      <alignment horizontal="center" vertical="center"/>
    </xf>
    <xf numFmtId="0" fontId="17" fillId="0" borderId="35" xfId="74" applyFont="1" applyBorder="1" applyAlignment="1">
      <alignment horizontal="center" vertical="center"/>
    </xf>
    <xf numFmtId="0" fontId="39" fillId="14" borderId="35" xfId="74" applyFont="1" applyFill="1" applyBorder="1" applyAlignment="1">
      <alignment horizontal="center" vertical="center"/>
    </xf>
    <xf numFmtId="0" fontId="39" fillId="0" borderId="35" xfId="74" applyFont="1" applyBorder="1" applyAlignment="1">
      <alignment horizontal="center" vertical="center"/>
    </xf>
    <xf numFmtId="0" fontId="13" fillId="14" borderId="35" xfId="0" applyFont="1" applyFill="1" applyBorder="1" applyAlignment="1">
      <alignment horizontal="center" vertical="center"/>
    </xf>
    <xf numFmtId="177" fontId="13" fillId="14" borderId="36" xfId="0" applyNumberFormat="1" applyFont="1" applyFill="1" applyBorder="1" applyAlignment="1">
      <alignment horizontal="center" vertical="center"/>
    </xf>
    <xf numFmtId="0" fontId="13" fillId="14" borderId="252" xfId="0" applyFont="1" applyFill="1" applyBorder="1" applyAlignment="1">
      <alignment horizontal="center" vertical="center"/>
    </xf>
    <xf numFmtId="0" fontId="14" fillId="0" borderId="10" xfId="74" applyFont="1" applyBorder="1" applyAlignment="1">
      <alignment horizontal="center" vertical="center"/>
    </xf>
    <xf numFmtId="0" fontId="14" fillId="0" borderId="59" xfId="74" applyFont="1" applyBorder="1" applyAlignment="1">
      <alignment horizontal="center" vertical="center" wrapText="1"/>
    </xf>
    <xf numFmtId="0" fontId="14" fillId="0" borderId="63" xfId="74" applyFont="1" applyBorder="1" applyAlignment="1">
      <alignment horizontal="center" vertical="center" wrapText="1"/>
    </xf>
    <xf numFmtId="0" fontId="13" fillId="14" borderId="121" xfId="86" applyFont="1" applyFill="1" applyBorder="1" applyAlignment="1">
      <alignment horizontal="center" vertical="center"/>
    </xf>
    <xf numFmtId="0" fontId="13" fillId="14" borderId="141" xfId="86" applyFont="1" applyFill="1" applyBorder="1" applyAlignment="1">
      <alignment horizontal="center" vertical="center"/>
    </xf>
    <xf numFmtId="0" fontId="13" fillId="14" borderId="146" xfId="86" applyFont="1" applyFill="1" applyBorder="1" applyAlignment="1">
      <alignment horizontal="center" vertical="center"/>
    </xf>
    <xf numFmtId="5" fontId="13" fillId="14" borderId="71" xfId="86" applyNumberFormat="1" applyFont="1" applyFill="1" applyBorder="1" applyAlignment="1">
      <alignment horizontal="center" vertical="center"/>
    </xf>
    <xf numFmtId="0" fontId="13" fillId="14" borderId="252" xfId="86" applyFont="1" applyFill="1" applyBorder="1" applyAlignment="1">
      <alignment horizontal="center" vertical="center"/>
    </xf>
    <xf numFmtId="5" fontId="15" fillId="14" borderId="190" xfId="86" applyNumberFormat="1" applyFont="1" applyFill="1" applyBorder="1" applyAlignment="1">
      <alignment horizontal="center"/>
    </xf>
    <xf numFmtId="0" fontId="43" fillId="14" borderId="44" xfId="86" applyFont="1" applyFill="1" applyBorder="1" applyAlignment="1" applyProtection="1">
      <alignment horizontal="center" vertical="center"/>
      <protection locked="0"/>
    </xf>
    <xf numFmtId="0" fontId="13" fillId="14" borderId="140" xfId="86" applyFont="1" applyFill="1" applyBorder="1" applyAlignment="1">
      <alignment horizontal="center" vertical="center"/>
    </xf>
    <xf numFmtId="0" fontId="13" fillId="14" borderId="160" xfId="86" applyFont="1" applyFill="1" applyBorder="1" applyAlignment="1">
      <alignment horizontal="center" vertical="center"/>
    </xf>
    <xf numFmtId="5" fontId="13" fillId="14" borderId="36" xfId="86" applyNumberFormat="1" applyFont="1" applyFill="1" applyBorder="1" applyAlignment="1">
      <alignment horizontal="center" vertical="center"/>
    </xf>
    <xf numFmtId="0" fontId="13" fillId="14" borderId="253" xfId="86" applyFont="1" applyFill="1" applyBorder="1" applyAlignment="1">
      <alignment horizontal="center" vertical="center"/>
    </xf>
    <xf numFmtId="5" fontId="15" fillId="14" borderId="188" xfId="86" applyNumberFormat="1" applyFont="1" applyFill="1" applyBorder="1" applyAlignment="1">
      <alignment horizontal="center"/>
    </xf>
    <xf numFmtId="0" fontId="13" fillId="14" borderId="9" xfId="74" applyFont="1" applyFill="1" applyBorder="1" applyAlignment="1">
      <alignment horizontal="center" vertical="center" wrapText="1"/>
    </xf>
    <xf numFmtId="0" fontId="13" fillId="14" borderId="10" xfId="74" applyFont="1" applyFill="1" applyBorder="1" applyAlignment="1">
      <alignment horizontal="center" vertical="center" wrapText="1"/>
    </xf>
    <xf numFmtId="0" fontId="13" fillId="14" borderId="37" xfId="87" applyFont="1" applyFill="1" applyBorder="1" applyAlignment="1">
      <alignment horizontal="center" vertical="center"/>
    </xf>
    <xf numFmtId="0" fontId="13" fillId="14" borderId="140" xfId="87" applyFont="1" applyFill="1" applyBorder="1" applyAlignment="1">
      <alignment horizontal="center" vertical="center"/>
    </xf>
    <xf numFmtId="0" fontId="13" fillId="14" borderId="160" xfId="87" applyFont="1" applyFill="1" applyBorder="1" applyAlignment="1">
      <alignment horizontal="center" vertical="center"/>
    </xf>
    <xf numFmtId="5" fontId="13" fillId="14" borderId="36" xfId="87" applyNumberFormat="1" applyFont="1" applyFill="1" applyBorder="1" applyAlignment="1">
      <alignment horizontal="center" vertical="center"/>
    </xf>
    <xf numFmtId="0" fontId="13" fillId="14" borderId="253" xfId="87" applyFont="1" applyFill="1" applyBorder="1" applyAlignment="1">
      <alignment horizontal="center" vertical="center"/>
    </xf>
    <xf numFmtId="5" fontId="15" fillId="14" borderId="188" xfId="87" applyNumberFormat="1" applyFont="1" applyFill="1" applyBorder="1" applyAlignment="1">
      <alignment horizontal="center"/>
    </xf>
    <xf numFmtId="0" fontId="43" fillId="14" borderId="44" xfId="87" applyFont="1" applyFill="1" applyBorder="1" applyAlignment="1" applyProtection="1">
      <alignment horizontal="center" vertical="center"/>
      <protection locked="0"/>
    </xf>
    <xf numFmtId="0" fontId="13" fillId="14" borderId="77" xfId="87" applyFont="1" applyFill="1" applyBorder="1" applyAlignment="1">
      <alignment horizontal="center" vertical="center"/>
    </xf>
    <xf numFmtId="0" fontId="13" fillId="14" borderId="159" xfId="87" applyFont="1" applyFill="1" applyBorder="1" applyAlignment="1">
      <alignment horizontal="center" vertical="center"/>
    </xf>
    <xf numFmtId="0" fontId="13" fillId="14" borderId="161" xfId="87" applyFont="1" applyFill="1" applyBorder="1" applyAlignment="1">
      <alignment horizontal="center" vertical="center"/>
    </xf>
    <xf numFmtId="5" fontId="13" fillId="14" borderId="65" xfId="87" applyNumberFormat="1" applyFont="1" applyFill="1" applyBorder="1" applyAlignment="1">
      <alignment horizontal="center" vertical="center"/>
    </xf>
    <xf numFmtId="0" fontId="13" fillId="14" borderId="261" xfId="87" applyFont="1" applyFill="1" applyBorder="1" applyAlignment="1">
      <alignment horizontal="center" vertical="center"/>
    </xf>
    <xf numFmtId="5" fontId="15" fillId="14" borderId="262" xfId="87" applyNumberFormat="1" applyFont="1" applyFill="1" applyBorder="1" applyAlignment="1">
      <alignment horizontal="center"/>
    </xf>
    <xf numFmtId="0" fontId="43" fillId="14" borderId="186" xfId="87" applyFont="1" applyFill="1" applyBorder="1" applyAlignment="1" applyProtection="1">
      <alignment horizontal="center" vertical="center"/>
      <protection locked="0"/>
    </xf>
    <xf numFmtId="0" fontId="13" fillId="14" borderId="121" xfId="87" applyFont="1" applyFill="1" applyBorder="1" applyAlignment="1">
      <alignment horizontal="center" vertical="center"/>
    </xf>
    <xf numFmtId="0" fontId="28" fillId="0" borderId="75" xfId="52" applyFont="1" applyBorder="1" applyAlignment="1">
      <alignment vertical="center"/>
    </xf>
    <xf numFmtId="0" fontId="28" fillId="0" borderId="63" xfId="52" applyFont="1" applyBorder="1" applyAlignment="1">
      <alignment vertical="center"/>
    </xf>
    <xf numFmtId="38" fontId="13" fillId="0" borderId="184" xfId="20" applyFont="1" applyFill="1" applyBorder="1" applyAlignment="1">
      <alignment horizontal="center" vertical="center"/>
    </xf>
    <xf numFmtId="0" fontId="13" fillId="0" borderId="191" xfId="0" applyFont="1" applyBorder="1" applyAlignment="1">
      <alignment horizontal="center" vertical="center"/>
    </xf>
    <xf numFmtId="0" fontId="13" fillId="0" borderId="194" xfId="0" applyFont="1" applyBorder="1" applyAlignment="1">
      <alignment horizontal="center" vertical="center"/>
    </xf>
    <xf numFmtId="38" fontId="46" fillId="0" borderId="243" xfId="20" applyFont="1" applyFill="1" applyBorder="1" applyAlignment="1">
      <alignment vertical="center" wrapText="1"/>
    </xf>
    <xf numFmtId="38" fontId="46" fillId="0" borderId="63" xfId="20" applyFont="1" applyFill="1" applyBorder="1" applyAlignment="1">
      <alignment vertical="center" wrapText="1"/>
    </xf>
    <xf numFmtId="0" fontId="13" fillId="14" borderId="21" xfId="0" applyFont="1" applyFill="1" applyBorder="1" applyAlignment="1">
      <alignment horizontal="center" vertical="center" wrapText="1"/>
    </xf>
    <xf numFmtId="0" fontId="13" fillId="0" borderId="16" xfId="0" applyFont="1" applyBorder="1" applyAlignment="1">
      <alignment horizontal="center" vertical="center" wrapText="1"/>
    </xf>
    <xf numFmtId="0" fontId="28" fillId="0" borderId="16" xfId="0" applyFont="1" applyBorder="1" applyAlignment="1">
      <alignment horizontal="center" vertical="center" wrapText="1"/>
    </xf>
    <xf numFmtId="0" fontId="13" fillId="14" borderId="16" xfId="0" applyFont="1" applyFill="1" applyBorder="1" applyAlignment="1">
      <alignment horizontal="center" vertical="center" wrapText="1"/>
    </xf>
    <xf numFmtId="0" fontId="28" fillId="0" borderId="21" xfId="0" applyFont="1" applyBorder="1" applyAlignment="1">
      <alignment horizontal="center" vertical="center" wrapText="1"/>
    </xf>
    <xf numFmtId="0" fontId="13" fillId="14" borderId="19" xfId="0" applyFont="1" applyFill="1" applyBorder="1" applyAlignment="1">
      <alignment horizontal="center" vertical="center" wrapText="1"/>
    </xf>
    <xf numFmtId="0" fontId="13" fillId="14" borderId="10" xfId="99" applyFont="1" applyFill="1" applyBorder="1" applyAlignment="1">
      <alignment horizontal="center" vertical="center"/>
    </xf>
    <xf numFmtId="6" fontId="13" fillId="14" borderId="82" xfId="99" applyNumberFormat="1" applyFont="1" applyFill="1" applyBorder="1" applyAlignment="1">
      <alignment horizontal="center" vertical="center"/>
    </xf>
    <xf numFmtId="38" fontId="13" fillId="14" borderId="215" xfId="35" applyFont="1" applyFill="1" applyBorder="1" applyAlignment="1">
      <alignment horizontal="center" vertical="center"/>
    </xf>
    <xf numFmtId="38" fontId="15" fillId="14" borderId="183" xfId="35" applyFont="1" applyFill="1" applyBorder="1" applyAlignment="1">
      <alignment horizontal="center"/>
    </xf>
    <xf numFmtId="0" fontId="13" fillId="14" borderId="136" xfId="0" applyFont="1" applyFill="1" applyBorder="1" applyAlignment="1" applyProtection="1">
      <alignment horizontal="center" vertical="center"/>
      <protection locked="0"/>
    </xf>
    <xf numFmtId="0" fontId="13" fillId="14" borderId="9" xfId="99" applyFont="1" applyFill="1" applyBorder="1" applyAlignment="1">
      <alignment horizontal="center" vertical="center"/>
    </xf>
    <xf numFmtId="6" fontId="13" fillId="14" borderId="84" xfId="99" applyNumberFormat="1" applyFont="1" applyFill="1" applyBorder="1" applyAlignment="1">
      <alignment horizontal="center" vertical="center"/>
    </xf>
    <xf numFmtId="38" fontId="13" fillId="14" borderId="208" xfId="35" applyFont="1" applyFill="1" applyBorder="1" applyAlignment="1">
      <alignment horizontal="center" vertical="center"/>
    </xf>
    <xf numFmtId="38" fontId="15" fillId="14" borderId="178" xfId="35" applyFont="1" applyFill="1" applyBorder="1" applyAlignment="1">
      <alignment horizontal="center"/>
    </xf>
    <xf numFmtId="0" fontId="13" fillId="14" borderId="59" xfId="99" applyFont="1" applyFill="1" applyBorder="1" applyAlignment="1">
      <alignment horizontal="center" vertical="center"/>
    </xf>
    <xf numFmtId="6" fontId="13" fillId="14" borderId="83" xfId="99" applyNumberFormat="1" applyFont="1" applyFill="1" applyBorder="1" applyAlignment="1">
      <alignment horizontal="center" vertical="center"/>
    </xf>
    <xf numFmtId="38" fontId="13" fillId="14" borderId="216" xfId="35" applyFont="1" applyFill="1" applyBorder="1" applyAlignment="1">
      <alignment horizontal="center" vertical="center"/>
    </xf>
    <xf numFmtId="38" fontId="15" fillId="14" borderId="236" xfId="35" applyFont="1" applyFill="1" applyBorder="1" applyAlignment="1">
      <alignment horizontal="center"/>
    </xf>
    <xf numFmtId="0" fontId="13" fillId="0" borderId="5" xfId="80" applyFont="1" applyBorder="1" applyAlignment="1">
      <alignment horizontal="center" vertical="center"/>
    </xf>
    <xf numFmtId="0" fontId="43" fillId="0" borderId="5" xfId="80" applyFont="1" applyBorder="1" applyAlignment="1">
      <alignment horizontal="center" vertical="center"/>
    </xf>
    <xf numFmtId="0" fontId="21" fillId="0" borderId="27" xfId="48" applyFont="1" applyBorder="1" applyAlignment="1">
      <alignment horizontal="center" vertical="center"/>
    </xf>
    <xf numFmtId="0" fontId="43" fillId="14" borderId="5" xfId="80" applyFont="1" applyFill="1" applyBorder="1" applyAlignment="1">
      <alignment horizontal="center" vertical="center"/>
    </xf>
    <xf numFmtId="0" fontId="43" fillId="0" borderId="7" xfId="80" applyFont="1" applyBorder="1" applyAlignment="1">
      <alignment horizontal="center" vertical="center"/>
    </xf>
    <xf numFmtId="0" fontId="13" fillId="14" borderId="16" xfId="38" applyFont="1" applyFill="1" applyBorder="1" applyAlignment="1">
      <alignment horizontal="center" vertical="center"/>
    </xf>
    <xf numFmtId="0" fontId="13" fillId="14" borderId="35" xfId="38" applyFont="1" applyFill="1" applyBorder="1" applyAlignment="1">
      <alignment horizontal="center" vertical="center"/>
    </xf>
    <xf numFmtId="6" fontId="13" fillId="14" borderId="36" xfId="38" applyNumberFormat="1" applyFont="1" applyFill="1" applyBorder="1" applyAlignment="1">
      <alignment horizontal="center" vertical="center"/>
    </xf>
    <xf numFmtId="38" fontId="13" fillId="14" borderId="253" xfId="20" applyFont="1" applyFill="1" applyBorder="1" applyAlignment="1" applyProtection="1">
      <alignment horizontal="center" vertical="center"/>
      <protection locked="0"/>
    </xf>
    <xf numFmtId="38" fontId="15" fillId="14" borderId="178" xfId="20" applyFont="1" applyFill="1" applyBorder="1" applyAlignment="1">
      <alignment horizontal="center"/>
    </xf>
    <xf numFmtId="0" fontId="43" fillId="0" borderId="21" xfId="80" applyFont="1" applyBorder="1" applyAlignment="1">
      <alignment horizontal="center" vertical="center"/>
    </xf>
    <xf numFmtId="0" fontId="21" fillId="0" borderId="5" xfId="80" applyFont="1" applyBorder="1" applyAlignment="1">
      <alignment horizontal="center" vertical="center"/>
    </xf>
    <xf numFmtId="0" fontId="21" fillId="0" borderId="16" xfId="80" applyFont="1" applyBorder="1" applyAlignment="1">
      <alignment horizontal="center" vertical="center"/>
    </xf>
    <xf numFmtId="0" fontId="43" fillId="0" borderId="16" xfId="80" applyFont="1" applyBorder="1" applyAlignment="1">
      <alignment horizontal="center" vertical="center"/>
    </xf>
    <xf numFmtId="0" fontId="43" fillId="14" borderId="16" xfId="80" applyFont="1" applyFill="1" applyBorder="1" applyAlignment="1">
      <alignment horizontal="center" vertical="center"/>
    </xf>
    <xf numFmtId="0" fontId="43" fillId="0" borderId="27" xfId="80" applyFont="1" applyBorder="1" applyAlignment="1">
      <alignment horizontal="center" vertical="center"/>
    </xf>
    <xf numFmtId="0" fontId="23" fillId="0" borderId="1" xfId="80" applyAlignment="1">
      <alignment vertical="center"/>
    </xf>
    <xf numFmtId="0" fontId="43" fillId="0" borderId="19" xfId="80" applyFont="1" applyBorder="1" applyAlignment="1">
      <alignment horizontal="center" vertical="center"/>
    </xf>
    <xf numFmtId="0" fontId="13" fillId="14" borderId="58" xfId="0" applyFont="1" applyFill="1" applyBorder="1" applyAlignment="1">
      <alignment horizontal="center" vertical="center"/>
    </xf>
    <xf numFmtId="0" fontId="13" fillId="14" borderId="94" xfId="0" applyFont="1" applyFill="1" applyBorder="1" applyAlignment="1">
      <alignment horizontal="center" vertical="center"/>
    </xf>
    <xf numFmtId="177" fontId="13" fillId="14" borderId="22" xfId="0" applyNumberFormat="1" applyFont="1" applyFill="1" applyBorder="1" applyAlignment="1">
      <alignment horizontal="center" vertical="center"/>
    </xf>
    <xf numFmtId="38" fontId="13" fillId="14" borderId="51" xfId="20" applyFont="1" applyFill="1" applyBorder="1" applyAlignment="1">
      <alignment horizontal="center" vertical="center"/>
    </xf>
    <xf numFmtId="0" fontId="43" fillId="0" borderId="57" xfId="0" applyFont="1" applyBorder="1" applyAlignment="1">
      <alignment horizontal="center" vertical="center"/>
    </xf>
    <xf numFmtId="0" fontId="43" fillId="0" borderId="64" xfId="0" applyFont="1" applyBorder="1" applyAlignment="1">
      <alignment horizontal="center" vertical="center"/>
    </xf>
    <xf numFmtId="0" fontId="13" fillId="14" borderId="9" xfId="0" applyFont="1" applyFill="1" applyBorder="1" applyAlignment="1">
      <alignment horizontal="center" vertical="center"/>
    </xf>
    <xf numFmtId="0" fontId="13" fillId="14" borderId="11" xfId="0" applyFont="1" applyFill="1" applyBorder="1" applyAlignment="1">
      <alignment horizontal="center" vertical="center"/>
    </xf>
    <xf numFmtId="0" fontId="13" fillId="14" borderId="63" xfId="0" applyFont="1" applyFill="1" applyBorder="1" applyAlignment="1">
      <alignment horizontal="center" vertical="center"/>
    </xf>
    <xf numFmtId="177" fontId="13" fillId="14" borderId="85" xfId="0" applyNumberFormat="1" applyFont="1" applyFill="1" applyBorder="1" applyAlignment="1">
      <alignment horizontal="center" vertical="center"/>
    </xf>
    <xf numFmtId="38" fontId="13" fillId="14" borderId="174" xfId="20" applyFont="1" applyFill="1" applyBorder="1" applyAlignment="1">
      <alignment horizontal="center" vertical="center"/>
    </xf>
    <xf numFmtId="38" fontId="15" fillId="14" borderId="137" xfId="20" applyFont="1" applyFill="1" applyBorder="1" applyAlignment="1">
      <alignment horizontal="center"/>
    </xf>
    <xf numFmtId="0" fontId="13" fillId="14" borderId="42" xfId="0" applyFont="1" applyFill="1" applyBorder="1" applyAlignment="1">
      <alignment horizontal="center" vertical="center"/>
    </xf>
    <xf numFmtId="38" fontId="13" fillId="14" borderId="180" xfId="20" applyFont="1" applyFill="1" applyBorder="1" applyAlignment="1">
      <alignment horizontal="center" vertical="center"/>
    </xf>
    <xf numFmtId="0" fontId="14" fillId="0" borderId="64" xfId="81" applyFont="1" applyBorder="1" applyAlignment="1">
      <alignment horizontal="center" vertical="center"/>
    </xf>
    <xf numFmtId="0" fontId="13" fillId="3" borderId="269" xfId="0" applyFont="1" applyFill="1" applyBorder="1" applyAlignment="1" applyProtection="1">
      <alignment horizontal="center" vertical="center"/>
      <protection locked="0"/>
    </xf>
    <xf numFmtId="0" fontId="13" fillId="3" borderId="148" xfId="0" applyFont="1" applyFill="1" applyBorder="1" applyAlignment="1">
      <alignment horizontal="center" vertical="center"/>
    </xf>
    <xf numFmtId="0" fontId="13" fillId="13" borderId="148" xfId="0" applyFont="1" applyFill="1" applyBorder="1" applyAlignment="1">
      <alignment horizontal="center" vertical="center"/>
    </xf>
    <xf numFmtId="0" fontId="28" fillId="3" borderId="201" xfId="0" applyFont="1" applyFill="1" applyBorder="1" applyAlignment="1">
      <alignment horizontal="center" vertical="center"/>
    </xf>
    <xf numFmtId="0" fontId="13" fillId="14" borderId="76" xfId="61" applyFont="1" applyFill="1" applyBorder="1" applyAlignment="1">
      <alignment horizontal="center" vertical="center"/>
    </xf>
    <xf numFmtId="0" fontId="45" fillId="14" borderId="76" xfId="0" applyFont="1" applyFill="1" applyBorder="1" applyAlignment="1">
      <alignment horizontal="center" vertical="center"/>
    </xf>
    <xf numFmtId="177" fontId="13" fillId="14" borderId="112" xfId="0" applyNumberFormat="1" applyFont="1" applyFill="1" applyBorder="1" applyAlignment="1">
      <alignment horizontal="center" vertical="center"/>
    </xf>
    <xf numFmtId="38" fontId="15" fillId="14" borderId="187" xfId="20" applyFont="1" applyFill="1" applyBorder="1" applyAlignment="1">
      <alignment horizontal="center"/>
    </xf>
    <xf numFmtId="0" fontId="13" fillId="14" borderId="148" xfId="0" applyFont="1" applyFill="1" applyBorder="1" applyAlignment="1">
      <alignment horizontal="center" vertical="center"/>
    </xf>
    <xf numFmtId="0" fontId="13" fillId="0" borderId="9" xfId="84" applyFont="1" applyBorder="1" applyAlignment="1">
      <alignment horizontal="center" vertical="center"/>
    </xf>
    <xf numFmtId="0" fontId="28" fillId="0" borderId="110" xfId="0" applyFont="1" applyBorder="1" applyAlignment="1">
      <alignment vertical="center"/>
    </xf>
    <xf numFmtId="0" fontId="14" fillId="0" borderId="7" xfId="0" applyFont="1" applyBorder="1" applyAlignment="1">
      <alignment horizontal="center" vertical="center"/>
    </xf>
    <xf numFmtId="0" fontId="13" fillId="0" borderId="16" xfId="83" applyFont="1" applyBorder="1" applyAlignment="1">
      <alignment vertical="center"/>
    </xf>
    <xf numFmtId="0" fontId="43" fillId="0" borderId="1" xfId="83" applyFont="1" applyAlignment="1">
      <alignment horizontal="center" vertical="center"/>
    </xf>
    <xf numFmtId="0" fontId="14" fillId="0" borderId="1" xfId="83" applyFont="1" applyAlignment="1">
      <alignment horizontal="center" vertical="center"/>
    </xf>
    <xf numFmtId="0" fontId="14" fillId="0" borderId="16" xfId="83" applyFont="1" applyBorder="1" applyAlignment="1">
      <alignment horizontal="center" vertical="center"/>
    </xf>
    <xf numFmtId="0" fontId="13" fillId="0" borderId="4" xfId="83" applyFont="1" applyBorder="1" applyAlignment="1">
      <alignment horizontal="center" vertical="center"/>
    </xf>
    <xf numFmtId="0" fontId="28" fillId="0" borderId="5" xfId="85" applyFont="1" applyBorder="1" applyAlignment="1">
      <alignment vertical="center"/>
    </xf>
    <xf numFmtId="0" fontId="28" fillId="0" borderId="16" xfId="85" applyFont="1" applyBorder="1" applyAlignment="1">
      <alignment vertical="center"/>
    </xf>
    <xf numFmtId="0" fontId="13" fillId="0" borderId="16" xfId="85" applyFont="1" applyBorder="1" applyAlignment="1">
      <alignment horizontal="center" vertical="center"/>
    </xf>
    <xf numFmtId="0" fontId="14" fillId="0" borderId="16" xfId="85" applyFont="1" applyBorder="1" applyAlignment="1">
      <alignment horizontal="center" vertical="center"/>
    </xf>
    <xf numFmtId="0" fontId="28" fillId="0" borderId="19" xfId="85" applyFont="1" applyBorder="1" applyAlignment="1">
      <alignment vertical="center"/>
    </xf>
    <xf numFmtId="0" fontId="14" fillId="0" borderId="36" xfId="85" applyFont="1" applyBorder="1" applyAlignment="1">
      <alignment horizontal="center" vertical="center"/>
    </xf>
    <xf numFmtId="0" fontId="14" fillId="0" borderId="11" xfId="85" applyFont="1" applyBorder="1" applyAlignment="1">
      <alignment horizontal="center" vertical="center"/>
    </xf>
    <xf numFmtId="0" fontId="14" fillId="0" borderId="131" xfId="62" applyFont="1" applyBorder="1" applyAlignment="1">
      <alignment horizontal="center" vertical="center"/>
    </xf>
    <xf numFmtId="0" fontId="14" fillId="0" borderId="124" xfId="62" applyFont="1" applyBorder="1" applyAlignment="1">
      <alignment horizontal="center" vertical="center"/>
    </xf>
    <xf numFmtId="0" fontId="14" fillId="0" borderId="31" xfId="0" applyFont="1" applyBorder="1" applyAlignment="1">
      <alignment horizontal="center" vertical="center"/>
    </xf>
    <xf numFmtId="0" fontId="14" fillId="0" borderId="35" xfId="81" applyFont="1" applyBorder="1" applyAlignment="1">
      <alignment horizontal="center" vertical="center"/>
    </xf>
    <xf numFmtId="0" fontId="14" fillId="0" borderId="75" xfId="52" applyFont="1" applyBorder="1" applyAlignment="1">
      <alignment horizontal="center" vertical="center" wrapText="1"/>
    </xf>
    <xf numFmtId="0" fontId="21" fillId="0" borderId="63" xfId="52" applyFont="1" applyBorder="1" applyAlignment="1">
      <alignment vertical="center" wrapText="1"/>
    </xf>
    <xf numFmtId="0" fontId="14" fillId="0" borderId="63" xfId="52" applyFont="1" applyBorder="1" applyAlignment="1">
      <alignment horizontal="center" vertical="center" wrapText="1"/>
    </xf>
    <xf numFmtId="0" fontId="39" fillId="0" borderId="21" xfId="0" applyFont="1" applyBorder="1" applyAlignment="1">
      <alignment horizontal="center" vertical="center"/>
    </xf>
    <xf numFmtId="0" fontId="14" fillId="0" borderId="19" xfId="0" applyFont="1" applyBorder="1" applyAlignment="1">
      <alignment horizontal="center" vertical="center"/>
    </xf>
    <xf numFmtId="0" fontId="13" fillId="14" borderId="59" xfId="0" applyFont="1" applyFill="1" applyBorder="1" applyAlignment="1">
      <alignment horizontal="center" vertical="center"/>
    </xf>
    <xf numFmtId="0" fontId="13" fillId="14" borderId="75" xfId="0" applyFont="1" applyFill="1" applyBorder="1" applyAlignment="1">
      <alignment horizontal="center" vertical="center"/>
    </xf>
    <xf numFmtId="177" fontId="13" fillId="14" borderId="83" xfId="0" applyNumberFormat="1" applyFont="1" applyFill="1" applyBorder="1" applyAlignment="1">
      <alignment horizontal="center" vertical="center"/>
    </xf>
    <xf numFmtId="38" fontId="13" fillId="14" borderId="173" xfId="20" applyFont="1" applyFill="1" applyBorder="1" applyAlignment="1">
      <alignment horizontal="center" vertical="center"/>
    </xf>
    <xf numFmtId="38" fontId="15" fillId="14" borderId="152" xfId="20" applyFont="1" applyFill="1" applyBorder="1" applyAlignment="1">
      <alignment horizontal="center"/>
    </xf>
    <xf numFmtId="0" fontId="14" fillId="0" borderId="9" xfId="0" applyFont="1" applyBorder="1" applyAlignment="1">
      <alignment horizontal="center" vertical="center" wrapText="1"/>
    </xf>
    <xf numFmtId="0" fontId="43" fillId="0" borderId="63" xfId="52" applyFont="1" applyBorder="1" applyAlignment="1">
      <alignment horizontal="center" vertical="center" wrapText="1"/>
    </xf>
    <xf numFmtId="0" fontId="43" fillId="2" borderId="6" xfId="58" applyFont="1" applyFill="1" applyBorder="1" applyAlignment="1">
      <alignment horizontal="center" vertical="center"/>
    </xf>
    <xf numFmtId="0" fontId="28" fillId="0" borderId="17" xfId="70" applyFont="1" applyBorder="1" applyAlignment="1">
      <alignment vertical="center"/>
    </xf>
    <xf numFmtId="0" fontId="28" fillId="0" borderId="16" xfId="70" applyFont="1" applyBorder="1" applyAlignment="1">
      <alignment vertical="center"/>
    </xf>
    <xf numFmtId="0" fontId="13" fillId="0" borderId="16" xfId="70" applyFont="1" applyBorder="1" applyAlignment="1">
      <alignment horizontal="center" vertical="center"/>
    </xf>
    <xf numFmtId="0" fontId="28" fillId="0" borderId="110" xfId="70" applyFont="1" applyBorder="1" applyAlignment="1">
      <alignment vertical="center"/>
    </xf>
    <xf numFmtId="0" fontId="28" fillId="0" borderId="81" xfId="70" applyFont="1" applyBorder="1" applyAlignment="1">
      <alignment vertical="center"/>
    </xf>
    <xf numFmtId="0" fontId="43" fillId="0" borderId="35" xfId="58" applyFont="1" applyBorder="1" applyAlignment="1">
      <alignment horizontal="center" vertical="center"/>
    </xf>
    <xf numFmtId="0" fontId="28" fillId="3" borderId="270" xfId="0" applyFont="1" applyFill="1" applyBorder="1" applyAlignment="1">
      <alignment horizontal="center" vertical="center"/>
    </xf>
    <xf numFmtId="0" fontId="13" fillId="0" borderId="21" xfId="80" applyFont="1" applyBorder="1" applyAlignment="1">
      <alignment horizontal="center" vertical="center"/>
    </xf>
    <xf numFmtId="0" fontId="13" fillId="0" borderId="16" xfId="80" applyFont="1" applyBorder="1" applyAlignment="1">
      <alignment horizontal="center" vertical="center"/>
    </xf>
    <xf numFmtId="0" fontId="14" fillId="0" borderId="16" xfId="80" applyFont="1" applyBorder="1" applyAlignment="1">
      <alignment horizontal="center" vertical="center"/>
    </xf>
    <xf numFmtId="0" fontId="13" fillId="0" borderId="19" xfId="80" applyFont="1" applyBorder="1" applyAlignment="1">
      <alignment horizontal="center" vertical="center"/>
    </xf>
    <xf numFmtId="0" fontId="13" fillId="13" borderId="186" xfId="0" applyFont="1" applyFill="1" applyBorder="1" applyAlignment="1" applyProtection="1">
      <alignment horizontal="center" vertical="center"/>
      <protection locked="0"/>
    </xf>
    <xf numFmtId="0" fontId="13" fillId="2" borderId="37" xfId="87" applyFont="1" applyFill="1" applyBorder="1" applyAlignment="1">
      <alignment horizontal="center" vertical="center"/>
    </xf>
    <xf numFmtId="0" fontId="13" fillId="2" borderId="140" xfId="87" applyFont="1" applyFill="1" applyBorder="1" applyAlignment="1">
      <alignment horizontal="center" vertical="center"/>
    </xf>
    <xf numFmtId="0" fontId="13" fillId="2" borderId="9" xfId="74" applyFont="1" applyFill="1" applyBorder="1" applyAlignment="1">
      <alignment horizontal="center" vertical="center" wrapText="1"/>
    </xf>
    <xf numFmtId="0" fontId="13" fillId="2" borderId="160" xfId="87" applyFont="1" applyFill="1" applyBorder="1" applyAlignment="1">
      <alignment horizontal="center" vertical="center"/>
    </xf>
    <xf numFmtId="5" fontId="13" fillId="2" borderId="36" xfId="87" applyNumberFormat="1" applyFont="1" applyFill="1" applyBorder="1" applyAlignment="1">
      <alignment horizontal="center" vertical="center"/>
    </xf>
    <xf numFmtId="0" fontId="13" fillId="2" borderId="253" xfId="87" applyFont="1" applyFill="1" applyBorder="1" applyAlignment="1">
      <alignment horizontal="center" vertical="center"/>
    </xf>
    <xf numFmtId="5" fontId="15" fillId="2" borderId="188" xfId="87" applyNumberFormat="1" applyFont="1" applyFill="1" applyBorder="1" applyAlignment="1">
      <alignment horizontal="center"/>
    </xf>
    <xf numFmtId="0" fontId="13" fillId="14" borderId="76" xfId="70" applyFont="1" applyFill="1" applyBorder="1" applyAlignment="1">
      <alignment horizontal="center" vertical="center"/>
    </xf>
    <xf numFmtId="0" fontId="25" fillId="14" borderId="76" xfId="0" applyFont="1" applyFill="1" applyBorder="1" applyAlignment="1">
      <alignment horizontal="center" vertical="center"/>
    </xf>
    <xf numFmtId="177" fontId="15" fillId="14" borderId="185" xfId="0" applyNumberFormat="1" applyFont="1" applyFill="1" applyBorder="1" applyAlignment="1">
      <alignment horizontal="center" vertical="center"/>
    </xf>
    <xf numFmtId="0" fontId="16" fillId="14" borderId="70" xfId="0" applyFont="1" applyFill="1" applyBorder="1" applyAlignment="1">
      <alignment vertical="center"/>
    </xf>
    <xf numFmtId="0" fontId="43" fillId="14" borderId="18" xfId="70" applyFont="1" applyFill="1" applyBorder="1" applyAlignment="1">
      <alignment horizontal="center" vertical="center"/>
    </xf>
    <xf numFmtId="0" fontId="13" fillId="14" borderId="18" xfId="0" applyFont="1" applyFill="1" applyBorder="1" applyAlignment="1">
      <alignment horizontal="center" vertical="center"/>
    </xf>
    <xf numFmtId="177" fontId="13" fillId="14" borderId="20" xfId="0" applyNumberFormat="1" applyFont="1" applyFill="1" applyBorder="1" applyAlignment="1">
      <alignment horizontal="center" vertical="center"/>
    </xf>
    <xf numFmtId="38" fontId="13" fillId="14" borderId="249" xfId="20" applyFont="1" applyFill="1" applyBorder="1" applyAlignment="1">
      <alignment horizontal="center" vertical="center"/>
    </xf>
    <xf numFmtId="177" fontId="15" fillId="14" borderId="248" xfId="0" applyNumberFormat="1" applyFont="1" applyFill="1" applyBorder="1" applyAlignment="1">
      <alignment horizontal="center"/>
    </xf>
    <xf numFmtId="0" fontId="39" fillId="0" borderId="35" xfId="0" applyFont="1" applyBorder="1" applyAlignment="1">
      <alignment horizontal="center" vertical="center"/>
    </xf>
    <xf numFmtId="0" fontId="13" fillId="0" borderId="35" xfId="74" applyFont="1" applyBorder="1" applyAlignment="1">
      <alignment horizontal="center" vertical="center"/>
    </xf>
    <xf numFmtId="0" fontId="13" fillId="0" borderId="11" xfId="41" applyFont="1" applyBorder="1" applyAlignment="1">
      <alignment horizontal="center" vertical="center"/>
    </xf>
    <xf numFmtId="0" fontId="13" fillId="14" borderId="140" xfId="68" applyFont="1" applyFill="1" applyBorder="1" applyAlignment="1">
      <alignment horizontal="center" vertical="center"/>
    </xf>
    <xf numFmtId="0" fontId="13" fillId="14" borderId="141" xfId="87" applyFont="1" applyFill="1" applyBorder="1" applyAlignment="1">
      <alignment horizontal="center" vertical="center"/>
    </xf>
    <xf numFmtId="0" fontId="13" fillId="14" borderId="146" xfId="87" applyFont="1" applyFill="1" applyBorder="1" applyAlignment="1">
      <alignment horizontal="center" vertical="center"/>
    </xf>
    <xf numFmtId="5" fontId="13" fillId="14" borderId="71" xfId="87" applyNumberFormat="1" applyFont="1" applyFill="1" applyBorder="1" applyAlignment="1">
      <alignment horizontal="center" vertical="center"/>
    </xf>
    <xf numFmtId="5" fontId="15" fillId="14" borderId="190" xfId="87" applyNumberFormat="1" applyFont="1" applyFill="1" applyBorder="1" applyAlignment="1">
      <alignment horizontal="center"/>
    </xf>
    <xf numFmtId="0" fontId="13" fillId="14" borderId="143" xfId="87" applyFont="1" applyFill="1" applyBorder="1" applyAlignment="1">
      <alignment horizontal="center" vertical="center"/>
    </xf>
    <xf numFmtId="0" fontId="13" fillId="14" borderId="9" xfId="84" applyFont="1" applyFill="1" applyBorder="1" applyAlignment="1">
      <alignment horizontal="center" vertical="center"/>
    </xf>
    <xf numFmtId="38" fontId="15" fillId="14" borderId="211" xfId="20" applyFont="1" applyFill="1" applyBorder="1" applyAlignment="1">
      <alignment horizontal="center"/>
    </xf>
    <xf numFmtId="0" fontId="13" fillId="14" borderId="202" xfId="0" applyFont="1" applyFill="1" applyBorder="1" applyAlignment="1">
      <alignment horizontal="center" vertical="center"/>
    </xf>
    <xf numFmtId="0" fontId="14" fillId="0" borderId="110" xfId="85" applyFont="1" applyBorder="1" applyAlignment="1">
      <alignment horizontal="center" vertical="center"/>
    </xf>
    <xf numFmtId="0" fontId="16" fillId="14" borderId="68" xfId="0" applyFont="1" applyFill="1" applyBorder="1" applyAlignment="1">
      <alignment horizontal="center" vertical="center"/>
    </xf>
    <xf numFmtId="0" fontId="13" fillId="14" borderId="19" xfId="0" applyFont="1" applyFill="1" applyBorder="1" applyAlignment="1">
      <alignment horizontal="center" vertical="center"/>
    </xf>
    <xf numFmtId="0" fontId="13" fillId="14" borderId="20" xfId="41" applyFont="1" applyFill="1" applyBorder="1" applyAlignment="1">
      <alignment horizontal="center" vertical="center"/>
    </xf>
    <xf numFmtId="0" fontId="25" fillId="14" borderId="19" xfId="0" applyFont="1" applyFill="1" applyBorder="1" applyAlignment="1">
      <alignment horizontal="center" vertical="center" wrapText="1"/>
    </xf>
    <xf numFmtId="177" fontId="15" fillId="14" borderId="153" xfId="0" applyNumberFormat="1" applyFont="1" applyFill="1" applyBorder="1" applyAlignment="1">
      <alignment horizontal="center"/>
    </xf>
    <xf numFmtId="0" fontId="13" fillId="14" borderId="201" xfId="0" applyFont="1" applyFill="1" applyBorder="1" applyAlignment="1">
      <alignment horizontal="center" vertical="center"/>
    </xf>
    <xf numFmtId="0" fontId="14" fillId="0" borderId="10" xfId="0" applyFont="1" applyBorder="1" applyAlignment="1">
      <alignment horizontal="center" vertical="center" wrapText="1"/>
    </xf>
    <xf numFmtId="0" fontId="21" fillId="0" borderId="1" xfId="0" applyFont="1" applyBorder="1" applyAlignment="1">
      <alignment horizontal="center" vertical="center" wrapText="1"/>
    </xf>
    <xf numFmtId="0" fontId="10" fillId="0" borderId="1" xfId="0" applyFont="1" applyBorder="1" applyAlignment="1">
      <alignment horizontal="center" vertical="center"/>
    </xf>
    <xf numFmtId="0" fontId="16" fillId="0" borderId="45" xfId="0" applyFont="1" applyBorder="1" applyAlignment="1">
      <alignment horizontal="center" vertical="center" wrapText="1"/>
    </xf>
    <xf numFmtId="0" fontId="16" fillId="0" borderId="46" xfId="0" applyFont="1" applyBorder="1" applyAlignment="1">
      <alignment horizontal="center" vertical="center"/>
    </xf>
    <xf numFmtId="0" fontId="16" fillId="0" borderId="46" xfId="0" applyFont="1" applyBorder="1" applyAlignment="1" applyProtection="1">
      <alignment horizontal="left" vertical="center" wrapText="1"/>
      <protection locked="0"/>
    </xf>
    <xf numFmtId="0" fontId="16" fillId="0" borderId="47"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13" fillId="0" borderId="1" xfId="0" applyFont="1" applyBorder="1" applyAlignment="1" applyProtection="1">
      <alignment horizontal="left" vertical="center"/>
      <protection locked="0"/>
    </xf>
    <xf numFmtId="0" fontId="40" fillId="0" borderId="75" xfId="0" applyFont="1" applyBorder="1" applyAlignment="1">
      <alignment horizontal="center" vertical="center" wrapText="1"/>
    </xf>
    <xf numFmtId="0" fontId="40" fillId="0" borderId="63" xfId="0" applyFont="1" applyBorder="1" applyAlignment="1">
      <alignment horizontal="center" vertical="center" wrapText="1"/>
    </xf>
    <xf numFmtId="0" fontId="40" fillId="0" borderId="76" xfId="0" applyFont="1" applyBorder="1" applyAlignment="1">
      <alignment horizontal="center" vertical="center" wrapText="1"/>
    </xf>
    <xf numFmtId="0" fontId="16" fillId="0" borderId="48" xfId="0" applyFont="1" applyBorder="1" applyAlignment="1" applyProtection="1">
      <alignment horizontal="left" vertical="center" wrapText="1"/>
      <protection locked="0"/>
    </xf>
    <xf numFmtId="0" fontId="16" fillId="0" borderId="49" xfId="0" applyFont="1" applyBorder="1" applyAlignment="1" applyProtection="1">
      <alignment horizontal="left" vertical="center" wrapText="1"/>
      <protection locked="0"/>
    </xf>
    <xf numFmtId="0" fontId="16" fillId="0" borderId="50" xfId="0" applyFont="1" applyBorder="1" applyAlignment="1" applyProtection="1">
      <alignment horizontal="left" vertical="center" wrapText="1"/>
      <protection locked="0"/>
    </xf>
    <xf numFmtId="0" fontId="16" fillId="0" borderId="5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52" xfId="0" applyFont="1" applyBorder="1" applyAlignment="1" applyProtection="1">
      <alignment horizontal="left" vertical="center" wrapText="1"/>
      <protection locked="0"/>
    </xf>
    <xf numFmtId="0" fontId="16" fillId="0" borderId="53" xfId="0" applyFont="1" applyBorder="1" applyAlignment="1" applyProtection="1">
      <alignment horizontal="left" vertical="center" wrapText="1"/>
      <protection locked="0"/>
    </xf>
    <xf numFmtId="0" fontId="16" fillId="0" borderId="54" xfId="0" applyFont="1" applyBorder="1" applyAlignment="1" applyProtection="1">
      <alignment horizontal="left" vertical="center" wrapText="1"/>
      <protection locked="0"/>
    </xf>
    <xf numFmtId="0" fontId="16" fillId="0" borderId="55"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9" xfId="0" applyFont="1" applyBorder="1" applyAlignment="1">
      <alignment horizontal="center" vertical="center" wrapText="1"/>
    </xf>
    <xf numFmtId="0" fontId="18" fillId="0" borderId="1" xfId="0" applyFont="1" applyBorder="1" applyAlignment="1">
      <alignment horizontal="center" wrapText="1"/>
    </xf>
    <xf numFmtId="0" fontId="12" fillId="0" borderId="5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5" xfId="0" applyFont="1" applyBorder="1" applyAlignment="1">
      <alignment horizontal="center" vertical="center" wrapText="1"/>
    </xf>
    <xf numFmtId="0" fontId="25" fillId="0" borderId="19" xfId="0" applyFont="1" applyBorder="1" applyAlignment="1">
      <alignment vertical="center" wrapText="1"/>
    </xf>
    <xf numFmtId="38" fontId="13" fillId="0" borderId="95" xfId="20" applyFont="1" applyFill="1" applyBorder="1" applyAlignment="1">
      <alignment horizontal="center" vertical="center" wrapText="1"/>
    </xf>
    <xf numFmtId="38" fontId="13" fillId="0" borderId="109" xfId="20" applyFont="1" applyFill="1" applyBorder="1" applyAlignment="1">
      <alignment horizontal="center" vertical="center" wrapText="1"/>
    </xf>
    <xf numFmtId="38" fontId="13" fillId="0" borderId="112" xfId="20" applyFont="1" applyFill="1" applyBorder="1" applyAlignment="1">
      <alignment horizontal="center" vertical="center" wrapText="1"/>
    </xf>
    <xf numFmtId="0" fontId="13" fillId="0" borderId="63"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109" xfId="0" applyFont="1" applyBorder="1" applyAlignment="1">
      <alignment horizontal="center" vertical="center" wrapText="1"/>
    </xf>
    <xf numFmtId="0" fontId="13" fillId="0" borderId="109" xfId="0" applyFont="1" applyBorder="1" applyAlignment="1">
      <alignment horizontal="center" vertical="center"/>
    </xf>
    <xf numFmtId="0" fontId="13" fillId="0" borderId="112" xfId="0" applyFont="1" applyBorder="1" applyAlignment="1">
      <alignment horizontal="center" vertical="center"/>
    </xf>
    <xf numFmtId="177" fontId="13" fillId="3" borderId="170" xfId="0" applyNumberFormat="1" applyFont="1" applyFill="1" applyBorder="1" applyAlignment="1">
      <alignment horizontal="center" vertical="center"/>
    </xf>
    <xf numFmtId="177" fontId="13" fillId="3" borderId="171" xfId="0" applyNumberFormat="1" applyFont="1" applyFill="1" applyBorder="1" applyAlignment="1">
      <alignment horizontal="center" vertical="center"/>
    </xf>
    <xf numFmtId="0" fontId="13" fillId="0" borderId="155"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40" fillId="0" borderId="31" xfId="0" applyFont="1" applyBorder="1" applyAlignment="1">
      <alignment horizontal="center" vertical="center" wrapText="1"/>
    </xf>
    <xf numFmtId="0" fontId="40" fillId="0" borderId="57" xfId="0" applyFont="1" applyBorder="1" applyAlignment="1">
      <alignment horizontal="center" vertical="center" wrapText="1"/>
    </xf>
    <xf numFmtId="0" fontId="12" fillId="0" borderId="123" xfId="0" applyFont="1" applyBorder="1" applyAlignment="1">
      <alignment horizontal="center" vertical="center" wrapText="1"/>
    </xf>
    <xf numFmtId="0" fontId="12" fillId="0" borderId="133"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76"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14" xfId="0" applyFont="1" applyBorder="1" applyAlignment="1">
      <alignment horizontal="center" vertical="center" wrapText="1"/>
    </xf>
    <xf numFmtId="0" fontId="13" fillId="0" borderId="11" xfId="0" applyFont="1" applyBorder="1" applyAlignment="1">
      <alignment horizontal="center" vertical="center" wrapText="1"/>
    </xf>
    <xf numFmtId="0" fontId="12" fillId="0" borderId="1" xfId="87" applyFont="1" applyAlignment="1">
      <alignment horizontal="center" vertical="center" wrapText="1"/>
    </xf>
    <xf numFmtId="0" fontId="12" fillId="0" borderId="60" xfId="87" applyFont="1" applyBorder="1" applyAlignment="1">
      <alignment horizontal="center" vertical="center" wrapText="1"/>
    </xf>
    <xf numFmtId="0" fontId="12" fillId="0" borderId="63" xfId="86" applyFont="1" applyBorder="1" applyAlignment="1">
      <alignment horizontal="center" vertical="center" wrapText="1"/>
    </xf>
    <xf numFmtId="0" fontId="12" fillId="0" borderId="121" xfId="86" applyFont="1" applyBorder="1" applyAlignment="1">
      <alignment horizontal="center" vertical="center" wrapText="1"/>
    </xf>
    <xf numFmtId="0" fontId="12" fillId="0" borderId="63" xfId="87" applyFont="1" applyBorder="1" applyAlignment="1">
      <alignment horizontal="center" vertical="center" wrapText="1"/>
    </xf>
    <xf numFmtId="0" fontId="12" fillId="0" borderId="74" xfId="119" applyFont="1" applyBorder="1" applyAlignment="1">
      <alignment horizontal="center" vertical="center" wrapText="1"/>
    </xf>
    <xf numFmtId="0" fontId="12" fillId="0" borderId="63" xfId="119" applyFont="1" applyBorder="1" applyAlignment="1">
      <alignment horizontal="center" vertical="center" wrapText="1"/>
    </xf>
    <xf numFmtId="0" fontId="12" fillId="0" borderId="76" xfId="119" applyFont="1" applyBorder="1" applyAlignment="1">
      <alignment horizontal="center" vertical="center" wrapText="1"/>
    </xf>
    <xf numFmtId="0" fontId="12" fillId="0" borderId="56" xfId="119" applyFont="1" applyBorder="1" applyAlignment="1">
      <alignment horizontal="center" vertical="center" wrapText="1"/>
    </xf>
    <xf numFmtId="0" fontId="12" fillId="0" borderId="123" xfId="119" applyFont="1" applyBorder="1" applyAlignment="1">
      <alignment horizontal="center" vertical="center" wrapText="1"/>
    </xf>
    <xf numFmtId="0" fontId="12" fillId="0" borderId="133" xfId="119" applyFont="1" applyBorder="1" applyAlignment="1">
      <alignment horizontal="center" vertical="center" wrapText="1"/>
    </xf>
    <xf numFmtId="0" fontId="13" fillId="0" borderId="31" xfId="0" applyFont="1" applyBorder="1" applyAlignment="1">
      <alignment horizontal="center" vertical="center" wrapText="1"/>
    </xf>
    <xf numFmtId="0" fontId="13" fillId="0" borderId="35" xfId="0" applyFont="1" applyBorder="1" applyAlignment="1">
      <alignment horizontal="center" vertical="center" wrapText="1"/>
    </xf>
    <xf numFmtId="0" fontId="12" fillId="0" borderId="35" xfId="0" applyFont="1" applyBorder="1" applyAlignment="1">
      <alignment horizontal="center" vertical="center" wrapText="1"/>
    </xf>
    <xf numFmtId="0" fontId="11" fillId="0" borderId="35" xfId="0" applyFont="1" applyBorder="1" applyAlignment="1">
      <alignment vertical="center" wrapText="1"/>
    </xf>
    <xf numFmtId="0" fontId="11" fillId="0" borderId="39" xfId="0" applyFont="1" applyBorder="1" applyAlignment="1">
      <alignment vertical="center" wrapText="1"/>
    </xf>
    <xf numFmtId="0" fontId="25" fillId="0" borderId="35" xfId="0" applyFont="1" applyBorder="1" applyAlignment="1">
      <alignment horizontal="center" vertical="center" wrapText="1"/>
    </xf>
    <xf numFmtId="0" fontId="25" fillId="0" borderId="63" xfId="0" applyFont="1" applyBorder="1" applyAlignment="1">
      <alignment horizontal="center" vertical="center" wrapText="1"/>
    </xf>
    <xf numFmtId="0" fontId="25" fillId="0" borderId="63" xfId="0" applyFont="1" applyBorder="1" applyAlignment="1">
      <alignment horizontal="center" vertical="center"/>
    </xf>
    <xf numFmtId="0" fontId="25" fillId="0" borderId="76" xfId="0" applyFont="1" applyBorder="1" applyAlignment="1">
      <alignment horizontal="center" vertical="center"/>
    </xf>
    <xf numFmtId="0" fontId="13" fillId="0" borderId="226" xfId="0" applyFont="1" applyBorder="1" applyAlignment="1">
      <alignment horizontal="center" vertical="center" wrapText="1"/>
    </xf>
    <xf numFmtId="0" fontId="13" fillId="0" borderId="125" xfId="0" applyFont="1" applyBorder="1" applyAlignment="1">
      <alignment horizontal="center" vertical="center" wrapText="1"/>
    </xf>
    <xf numFmtId="0" fontId="13" fillId="0" borderId="199" xfId="0" applyFont="1" applyBorder="1" applyAlignment="1">
      <alignment horizontal="center" vertical="center" wrapText="1"/>
    </xf>
    <xf numFmtId="0" fontId="13" fillId="0" borderId="18" xfId="0" applyFont="1" applyBorder="1" applyAlignment="1">
      <alignment horizontal="center" vertical="center"/>
    </xf>
    <xf numFmtId="0" fontId="25" fillId="0" borderId="123" xfId="0" applyFont="1" applyBorder="1" applyAlignment="1">
      <alignment horizontal="center" vertical="center" wrapText="1"/>
    </xf>
    <xf numFmtId="0" fontId="25" fillId="0" borderId="123" xfId="0" applyFont="1" applyBorder="1" applyAlignment="1">
      <alignment horizontal="center" vertical="center"/>
    </xf>
    <xf numFmtId="0" fontId="25" fillId="0" borderId="125" xfId="0" applyFont="1" applyBorder="1" applyAlignment="1">
      <alignment horizontal="center" vertical="center"/>
    </xf>
    <xf numFmtId="0" fontId="11" fillId="0" borderId="76" xfId="0" applyFont="1" applyBorder="1" applyAlignment="1">
      <alignment horizontal="center" vertical="center"/>
    </xf>
    <xf numFmtId="0" fontId="13" fillId="0" borderId="75" xfId="0" applyFont="1" applyBorder="1" applyAlignment="1">
      <alignment horizontal="center" vertical="center"/>
    </xf>
    <xf numFmtId="0" fontId="13" fillId="0" borderId="76" xfId="0" applyFont="1" applyBorder="1" applyAlignment="1">
      <alignment horizontal="center" vertical="center"/>
    </xf>
    <xf numFmtId="0" fontId="13" fillId="0" borderId="225" xfId="0" applyFont="1" applyBorder="1" applyAlignment="1">
      <alignment horizontal="center" vertical="center" wrapText="1"/>
    </xf>
    <xf numFmtId="0" fontId="13" fillId="0" borderId="123" xfId="0" applyFont="1" applyBorder="1" applyAlignment="1">
      <alignment horizontal="center" vertical="center" wrapText="1"/>
    </xf>
    <xf numFmtId="0" fontId="13" fillId="0" borderId="95"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9" xfId="0" applyFont="1" applyBorder="1" applyAlignment="1">
      <alignment horizontal="center" vertical="center"/>
    </xf>
    <xf numFmtId="0" fontId="13" fillId="0" borderId="91" xfId="0" applyFont="1" applyBorder="1" applyAlignment="1">
      <alignment horizontal="center" vertical="center" wrapText="1"/>
    </xf>
    <xf numFmtId="38" fontId="13" fillId="3" borderId="48" xfId="20" applyFont="1" applyFill="1" applyBorder="1" applyAlignment="1">
      <alignment horizontal="center" vertical="center"/>
    </xf>
    <xf numFmtId="38" fontId="13" fillId="3" borderId="171" xfId="20" applyFont="1" applyFill="1" applyBorder="1" applyAlignment="1">
      <alignment horizontal="center" vertical="center"/>
    </xf>
    <xf numFmtId="0" fontId="16" fillId="0" borderId="230" xfId="0" applyFont="1" applyBorder="1" applyAlignment="1" applyProtection="1">
      <alignment horizontal="left" vertical="center" wrapText="1"/>
      <protection locked="0"/>
    </xf>
    <xf numFmtId="0" fontId="16" fillId="0" borderId="231" xfId="0" applyFont="1" applyBorder="1" applyAlignment="1" applyProtection="1">
      <alignment horizontal="left" vertical="center" wrapText="1"/>
      <protection locked="0"/>
    </xf>
    <xf numFmtId="0" fontId="16" fillId="0" borderId="227" xfId="0" applyFont="1" applyBorder="1" applyAlignment="1" applyProtection="1">
      <alignment horizontal="left" vertical="center" wrapText="1"/>
      <protection locked="0"/>
    </xf>
    <xf numFmtId="0" fontId="16" fillId="0" borderId="229" xfId="0" applyFont="1" applyBorder="1" applyAlignment="1" applyProtection="1">
      <alignment horizontal="left" vertical="center" wrapText="1"/>
      <protection locked="0"/>
    </xf>
    <xf numFmtId="0" fontId="16" fillId="0" borderId="232" xfId="0" applyFont="1" applyBorder="1" applyAlignment="1" applyProtection="1">
      <alignment horizontal="left" vertical="center" wrapText="1"/>
      <protection locked="0"/>
    </xf>
    <xf numFmtId="0" fontId="16" fillId="0" borderId="233" xfId="0" applyFont="1" applyBorder="1" applyAlignment="1" applyProtection="1">
      <alignment horizontal="left" vertical="center" wrapText="1"/>
      <protection locked="0"/>
    </xf>
    <xf numFmtId="0" fontId="13" fillId="0" borderId="104" xfId="0" applyFont="1" applyBorder="1" applyAlignment="1">
      <alignment horizontal="center" vertical="center" wrapText="1"/>
    </xf>
    <xf numFmtId="0" fontId="13" fillId="0" borderId="96" xfId="0" applyFont="1" applyBorder="1" applyAlignment="1">
      <alignment horizontal="center" vertical="center" wrapText="1"/>
    </xf>
    <xf numFmtId="0" fontId="13" fillId="0" borderId="10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58" xfId="0" applyFont="1" applyBorder="1" applyAlignment="1">
      <alignment horizontal="center" vertical="center" wrapText="1"/>
    </xf>
    <xf numFmtId="0" fontId="12" fillId="0" borderId="31" xfId="0" applyFont="1" applyBorder="1" applyAlignment="1">
      <alignment horizontal="center" vertical="center" wrapText="1"/>
    </xf>
    <xf numFmtId="0" fontId="13" fillId="0" borderId="88" xfId="0" applyFont="1" applyBorder="1" applyAlignment="1">
      <alignment horizontal="center" vertical="center" wrapText="1"/>
    </xf>
    <xf numFmtId="0" fontId="13" fillId="0" borderId="92"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59" xfId="99" applyFont="1" applyBorder="1" applyAlignment="1">
      <alignment horizontal="center" vertical="center" wrapText="1"/>
    </xf>
    <xf numFmtId="0" fontId="13" fillId="0" borderId="9" xfId="99" applyFont="1" applyBorder="1" applyAlignment="1">
      <alignment horizontal="center" vertical="center" wrapText="1"/>
    </xf>
    <xf numFmtId="0" fontId="13" fillId="0" borderId="10" xfId="99" applyFont="1" applyBorder="1" applyAlignment="1">
      <alignment horizontal="center" vertical="center" wrapText="1"/>
    </xf>
    <xf numFmtId="0" fontId="13" fillId="0" borderId="7" xfId="0" applyFont="1" applyBorder="1" applyAlignment="1">
      <alignment horizontal="center" vertical="center" wrapText="1"/>
    </xf>
    <xf numFmtId="0" fontId="13" fillId="0" borderId="90" xfId="38" applyFont="1" applyBorder="1" applyAlignment="1">
      <alignment horizontal="center" vertical="center" wrapText="1"/>
    </xf>
    <xf numFmtId="0" fontId="13" fillId="0" borderId="91" xfId="38" applyFont="1" applyBorder="1" applyAlignment="1">
      <alignment horizontal="center" vertical="center" wrapText="1"/>
    </xf>
    <xf numFmtId="0" fontId="13" fillId="0" borderId="92" xfId="38" applyFont="1" applyBorder="1" applyAlignment="1">
      <alignment horizontal="center" vertical="center" wrapText="1"/>
    </xf>
    <xf numFmtId="0" fontId="13" fillId="0" borderId="74"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97" xfId="0" applyFont="1" applyBorder="1" applyAlignment="1">
      <alignment horizontal="center" vertical="center" wrapText="1"/>
    </xf>
    <xf numFmtId="0" fontId="16" fillId="0" borderId="75" xfId="0" applyFont="1" applyBorder="1" applyAlignment="1">
      <alignment horizontal="center" vertical="center" wrapText="1"/>
    </xf>
    <xf numFmtId="0" fontId="13" fillId="0" borderId="63" xfId="0" applyFont="1" applyBorder="1" applyAlignment="1">
      <alignment horizontal="center" vertical="center"/>
    </xf>
    <xf numFmtId="0" fontId="25" fillId="0" borderId="75" xfId="0" applyFont="1" applyBorder="1" applyAlignment="1">
      <alignment horizontal="center" vertical="center" wrapText="1"/>
    </xf>
    <xf numFmtId="0" fontId="12" fillId="0" borderId="93" xfId="0" applyFont="1" applyBorder="1" applyAlignment="1">
      <alignment horizontal="center" vertical="center" wrapText="1"/>
    </xf>
    <xf numFmtId="0" fontId="11" fillId="0" borderId="64" xfId="0" applyFont="1" applyBorder="1" applyAlignment="1">
      <alignment vertical="center" wrapText="1"/>
    </xf>
    <xf numFmtId="0" fontId="16" fillId="0" borderId="48" xfId="0" applyFont="1" applyBorder="1" applyAlignment="1">
      <alignment horizontal="left" vertical="center" wrapText="1"/>
    </xf>
    <xf numFmtId="0" fontId="16" fillId="0" borderId="49" xfId="0" applyFont="1" applyBorder="1" applyAlignment="1">
      <alignment horizontal="left" vertical="center" wrapText="1"/>
    </xf>
    <xf numFmtId="0" fontId="16" fillId="0" borderId="50" xfId="0" applyFont="1" applyBorder="1" applyAlignment="1">
      <alignment horizontal="left" vertical="center" wrapText="1"/>
    </xf>
    <xf numFmtId="0" fontId="16" fillId="0" borderId="51" xfId="0" applyFont="1" applyBorder="1" applyAlignment="1">
      <alignment horizontal="left" vertical="center" wrapText="1"/>
    </xf>
    <xf numFmtId="0" fontId="16" fillId="0" borderId="1" xfId="0" applyFont="1" applyBorder="1" applyAlignment="1">
      <alignment horizontal="left" vertical="center" wrapText="1"/>
    </xf>
    <xf numFmtId="0" fontId="16" fillId="0" borderId="52" xfId="0" applyFont="1" applyBorder="1" applyAlignment="1">
      <alignment horizontal="left" vertical="center" wrapText="1"/>
    </xf>
    <xf numFmtId="0" fontId="16" fillId="0" borderId="53" xfId="0" applyFont="1" applyBorder="1" applyAlignment="1">
      <alignment horizontal="left" vertical="center" wrapText="1"/>
    </xf>
    <xf numFmtId="0" fontId="16" fillId="0" borderId="54" xfId="0" applyFont="1" applyBorder="1" applyAlignment="1">
      <alignment horizontal="left" vertical="center" wrapText="1"/>
    </xf>
    <xf numFmtId="0" fontId="16" fillId="0" borderId="55" xfId="0" applyFont="1" applyBorder="1" applyAlignment="1">
      <alignment horizontal="left" vertical="center" wrapText="1"/>
    </xf>
    <xf numFmtId="0" fontId="25" fillId="0" borderId="104" xfId="0" applyFont="1" applyBorder="1" applyAlignment="1">
      <alignment horizontal="center" vertical="center" wrapText="1"/>
    </xf>
    <xf numFmtId="0" fontId="11" fillId="0" borderId="96" xfId="0" applyFont="1" applyBorder="1" applyAlignment="1">
      <alignment horizontal="center" vertical="center" wrapText="1"/>
    </xf>
    <xf numFmtId="0" fontId="11" fillId="0" borderId="103" xfId="0" applyFont="1" applyBorder="1" applyAlignment="1">
      <alignment horizontal="center" vertical="center" wrapText="1"/>
    </xf>
    <xf numFmtId="0" fontId="25" fillId="0" borderId="76" xfId="0" applyFont="1" applyBorder="1" applyAlignment="1">
      <alignment horizontal="center" vertical="center" wrapText="1"/>
    </xf>
    <xf numFmtId="0" fontId="11" fillId="0" borderId="63" xfId="0" applyFont="1" applyBorder="1" applyAlignment="1">
      <alignment horizontal="center" vertical="center"/>
    </xf>
    <xf numFmtId="0" fontId="25" fillId="0" borderId="93"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9" xfId="0" applyFont="1" applyBorder="1" applyAlignment="1">
      <alignment horizontal="center" vertical="center" wrapText="1"/>
    </xf>
    <xf numFmtId="0" fontId="25" fillId="0" borderId="31" xfId="0" applyFont="1" applyBorder="1" applyAlignment="1">
      <alignment horizontal="center" vertical="center" wrapText="1"/>
    </xf>
    <xf numFmtId="38" fontId="13" fillId="3" borderId="170" xfId="20" applyFont="1" applyFill="1" applyBorder="1" applyAlignment="1">
      <alignment horizontal="center" vertical="center"/>
    </xf>
    <xf numFmtId="0" fontId="25" fillId="0" borderId="75" xfId="0" applyFont="1" applyBorder="1" applyAlignment="1">
      <alignment horizontal="center" vertical="center"/>
    </xf>
    <xf numFmtId="0" fontId="13" fillId="0" borderId="75" xfId="0" applyFont="1" applyBorder="1" applyAlignment="1">
      <alignment horizontal="center" vertical="center" wrapText="1"/>
    </xf>
    <xf numFmtId="0" fontId="13" fillId="0" borderId="59"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2" fillId="0" borderId="75" xfId="0" applyFont="1" applyBorder="1" applyAlignment="1">
      <alignment horizontal="center" vertical="center" wrapText="1"/>
    </xf>
    <xf numFmtId="0" fontId="11" fillId="0" borderId="64" xfId="0" applyFont="1" applyBorder="1" applyAlignment="1">
      <alignment horizontal="center" vertical="center" wrapText="1"/>
    </xf>
    <xf numFmtId="0" fontId="13" fillId="0" borderId="243"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39" xfId="0"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13" fillId="0" borderId="34" xfId="0" applyFont="1" applyBorder="1" applyAlignment="1">
      <alignment horizontal="center" vertical="center" wrapText="1"/>
    </xf>
    <xf numFmtId="0" fontId="0" fillId="0" borderId="1" xfId="0" applyBorder="1" applyAlignment="1">
      <alignment vertical="center"/>
    </xf>
    <xf numFmtId="0" fontId="0" fillId="0" borderId="60" xfId="0" applyBorder="1" applyAlignment="1">
      <alignment vertical="center"/>
    </xf>
    <xf numFmtId="0" fontId="0" fillId="0" borderId="0" xfId="0" applyAlignment="1">
      <alignment vertical="center"/>
    </xf>
    <xf numFmtId="0" fontId="13" fillId="0" borderId="123" xfId="0" applyFont="1" applyBorder="1" applyAlignment="1">
      <alignment horizontal="center" vertical="center"/>
    </xf>
    <xf numFmtId="0" fontId="13" fillId="0" borderId="125"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25" fillId="0" borderId="5" xfId="0" applyFont="1" applyBorder="1" applyAlignment="1">
      <alignment horizontal="center" vertical="center" wrapText="1"/>
    </xf>
    <xf numFmtId="0" fontId="25" fillId="0" borderId="4" xfId="0" applyFont="1" applyBorder="1" applyAlignment="1">
      <alignment horizontal="center" vertical="center" wrapText="1"/>
    </xf>
    <xf numFmtId="0" fontId="13" fillId="0" borderId="108" xfId="0" applyFont="1" applyBorder="1" applyAlignment="1">
      <alignment horizontal="center" vertical="center" wrapText="1"/>
    </xf>
    <xf numFmtId="0" fontId="13" fillId="0" borderId="96" xfId="0" applyFont="1" applyBorder="1" applyAlignment="1">
      <alignment horizontal="center" vertical="center"/>
    </xf>
    <xf numFmtId="0" fontId="13" fillId="0" borderId="103" xfId="0" applyFont="1" applyBorder="1" applyAlignment="1">
      <alignment horizontal="center" vertical="center"/>
    </xf>
    <xf numFmtId="0" fontId="16" fillId="0" borderId="76" xfId="0" applyFont="1" applyBorder="1" applyAlignment="1">
      <alignment horizontal="center" vertical="center"/>
    </xf>
    <xf numFmtId="0" fontId="13" fillId="0" borderId="91" xfId="0" applyFont="1" applyBorder="1" applyAlignment="1">
      <alignment horizontal="center" wrapText="1"/>
    </xf>
    <xf numFmtId="0" fontId="13" fillId="0" borderId="91" xfId="0" applyFont="1" applyBorder="1" applyAlignment="1">
      <alignment horizontal="center"/>
    </xf>
    <xf numFmtId="0" fontId="13" fillId="0" borderId="92" xfId="0" applyFont="1" applyBorder="1" applyAlignment="1">
      <alignment horizontal="center"/>
    </xf>
    <xf numFmtId="0" fontId="13" fillId="0" borderId="91" xfId="0" applyFont="1" applyBorder="1" applyAlignment="1">
      <alignment horizontal="center" vertical="center"/>
    </xf>
    <xf numFmtId="0" fontId="13" fillId="0" borderId="92" xfId="0" applyFont="1" applyBorder="1" applyAlignment="1">
      <alignment horizontal="center" vertical="center"/>
    </xf>
    <xf numFmtId="0" fontId="16" fillId="0" borderId="90"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92" xfId="0" applyFont="1" applyBorder="1" applyAlignment="1">
      <alignment horizontal="center" vertical="center" wrapText="1"/>
    </xf>
    <xf numFmtId="0" fontId="13" fillId="0" borderId="116" xfId="0" applyFont="1" applyBorder="1" applyAlignment="1">
      <alignment horizontal="center" vertical="center"/>
    </xf>
    <xf numFmtId="0" fontId="15" fillId="0" borderId="75" xfId="0" applyFont="1" applyBorder="1" applyAlignment="1">
      <alignment horizontal="center" vertical="center" wrapText="1"/>
    </xf>
    <xf numFmtId="0" fontId="15" fillId="0" borderId="63" xfId="0" applyFont="1" applyBorder="1" applyAlignment="1">
      <alignment horizontal="center" vertical="center" wrapText="1"/>
    </xf>
    <xf numFmtId="0" fontId="15" fillId="0" borderId="76" xfId="0" applyFont="1" applyBorder="1" applyAlignment="1">
      <alignment horizontal="center" vertical="center" wrapText="1"/>
    </xf>
    <xf numFmtId="49" fontId="16" fillId="0" borderId="45" xfId="0" applyNumberFormat="1" applyFont="1" applyBorder="1" applyAlignment="1">
      <alignment horizontal="center" vertical="center" wrapText="1"/>
    </xf>
    <xf numFmtId="49" fontId="16" fillId="0" borderId="46" xfId="0" applyNumberFormat="1" applyFont="1" applyBorder="1" applyAlignment="1">
      <alignment horizontal="center" vertical="center"/>
    </xf>
    <xf numFmtId="0" fontId="13" fillId="0" borderId="80"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168" xfId="0" applyFont="1" applyBorder="1" applyAlignment="1">
      <alignment horizontal="center" vertical="center" wrapText="1"/>
    </xf>
    <xf numFmtId="0" fontId="13" fillId="0" borderId="121" xfId="86" applyFont="1" applyFill="1" applyBorder="1" applyAlignment="1">
      <alignment horizontal="center" vertical="center"/>
    </xf>
    <xf numFmtId="0" fontId="13" fillId="0" borderId="140" xfId="86" applyFont="1" applyFill="1" applyBorder="1" applyAlignment="1">
      <alignment horizontal="center" vertical="center"/>
    </xf>
    <xf numFmtId="0" fontId="13" fillId="0" borderId="74" xfId="74" applyFont="1" applyFill="1" applyBorder="1" applyAlignment="1">
      <alignment horizontal="center" vertical="center" wrapText="1"/>
    </xf>
    <xf numFmtId="0" fontId="13" fillId="0" borderId="160" xfId="86" applyFont="1" applyFill="1" applyBorder="1" applyAlignment="1">
      <alignment horizontal="center" vertical="center"/>
    </xf>
    <xf numFmtId="5" fontId="13" fillId="0" borderId="36" xfId="86" applyNumberFormat="1" applyFont="1" applyFill="1" applyBorder="1" applyAlignment="1">
      <alignment horizontal="center" vertical="center"/>
    </xf>
    <xf numFmtId="0" fontId="13" fillId="0" borderId="253" xfId="86" applyFont="1" applyFill="1" applyBorder="1" applyAlignment="1">
      <alignment horizontal="center" vertical="center"/>
    </xf>
    <xf numFmtId="5" fontId="15" fillId="0" borderId="188" xfId="86" applyNumberFormat="1" applyFont="1" applyFill="1" applyBorder="1" applyAlignment="1">
      <alignment horizontal="center"/>
    </xf>
    <xf numFmtId="0" fontId="13" fillId="0" borderId="31" xfId="0" applyFont="1" applyFill="1" applyBorder="1" applyAlignment="1">
      <alignment horizontal="center" vertical="center"/>
    </xf>
    <xf numFmtId="177" fontId="13" fillId="0" borderId="267" xfId="0" applyNumberFormat="1" applyFont="1" applyFill="1" applyBorder="1" applyAlignment="1">
      <alignment horizontal="center" vertical="center"/>
    </xf>
    <xf numFmtId="38" fontId="13" fillId="0" borderId="263" xfId="20" applyFont="1" applyFill="1" applyBorder="1" applyAlignment="1">
      <alignment horizontal="center" vertical="center"/>
    </xf>
    <xf numFmtId="177" fontId="15" fillId="0" borderId="222" xfId="0" applyNumberFormat="1" applyFont="1" applyFill="1" applyBorder="1" applyAlignment="1">
      <alignment horizontal="center"/>
    </xf>
    <xf numFmtId="0" fontId="13" fillId="0" borderId="57" xfId="0" applyFont="1" applyFill="1" applyBorder="1" applyAlignment="1">
      <alignment horizontal="center" vertical="center"/>
    </xf>
    <xf numFmtId="177" fontId="13" fillId="0" borderId="268" xfId="0" applyNumberFormat="1" applyFont="1" applyFill="1" applyBorder="1" applyAlignment="1">
      <alignment horizontal="center" vertical="center"/>
    </xf>
    <xf numFmtId="177" fontId="15" fillId="0" borderId="183" xfId="0" applyNumberFormat="1" applyFont="1" applyFill="1" applyBorder="1" applyAlignment="1">
      <alignment horizontal="center"/>
    </xf>
    <xf numFmtId="0" fontId="46" fillId="0" borderId="6" xfId="41" applyFont="1" applyFill="1" applyBorder="1" applyAlignment="1">
      <alignment horizontal="center" vertical="center"/>
    </xf>
    <xf numFmtId="0" fontId="13" fillId="0" borderId="6" xfId="0" applyFont="1" applyFill="1" applyBorder="1" applyAlignment="1">
      <alignment horizontal="center" vertical="center" wrapText="1"/>
    </xf>
    <xf numFmtId="177" fontId="13" fillId="0" borderId="87" xfId="0" applyNumberFormat="1" applyFont="1" applyFill="1" applyBorder="1" applyAlignment="1">
      <alignment horizontal="center" vertical="center"/>
    </xf>
    <xf numFmtId="177" fontId="15" fillId="0" borderId="153" xfId="0" applyNumberFormat="1" applyFont="1" applyFill="1" applyBorder="1" applyAlignment="1">
      <alignment horizontal="center"/>
    </xf>
    <xf numFmtId="0" fontId="13" fillId="0" borderId="59" xfId="0" applyFont="1" applyFill="1" applyBorder="1" applyAlignment="1">
      <alignment horizontal="center" vertical="center"/>
    </xf>
    <xf numFmtId="177" fontId="13" fillId="0" borderId="83" xfId="0" applyNumberFormat="1" applyFont="1" applyFill="1" applyBorder="1" applyAlignment="1">
      <alignment horizontal="center" vertical="center"/>
    </xf>
    <xf numFmtId="0" fontId="13" fillId="0" borderId="197" xfId="0" applyFont="1" applyFill="1" applyBorder="1" applyAlignment="1">
      <alignment horizontal="center" vertical="center"/>
    </xf>
    <xf numFmtId="0" fontId="13" fillId="0" borderId="10" xfId="0" applyFont="1" applyFill="1" applyBorder="1" applyAlignment="1">
      <alignment horizontal="center" vertical="center"/>
    </xf>
    <xf numFmtId="177" fontId="13" fillId="0" borderId="82" xfId="0" applyNumberFormat="1" applyFont="1" applyFill="1" applyBorder="1" applyAlignment="1">
      <alignment horizontal="center" vertical="center"/>
    </xf>
    <xf numFmtId="0" fontId="13" fillId="0" borderId="193" xfId="0" applyFont="1" applyFill="1" applyBorder="1" applyAlignment="1">
      <alignment horizontal="center" vertical="center"/>
    </xf>
    <xf numFmtId="0" fontId="13" fillId="0" borderId="11" xfId="0" applyFont="1" applyFill="1" applyBorder="1" applyAlignment="1">
      <alignment horizontal="center" vertical="center"/>
    </xf>
    <xf numFmtId="177" fontId="13" fillId="0" borderId="85" xfId="0" applyNumberFormat="1" applyFont="1" applyFill="1" applyBorder="1" applyAlignment="1">
      <alignment horizontal="center" vertical="center"/>
    </xf>
    <xf numFmtId="0" fontId="13" fillId="0" borderId="198" xfId="0" applyFont="1" applyFill="1" applyBorder="1" applyAlignment="1">
      <alignment horizontal="center" vertical="center"/>
    </xf>
    <xf numFmtId="0" fontId="28" fillId="0" borderId="75" xfId="52" applyFont="1" applyFill="1" applyBorder="1" applyAlignment="1">
      <alignment vertical="center"/>
    </xf>
    <xf numFmtId="0" fontId="28" fillId="0" borderId="76" xfId="52" applyFont="1" applyFill="1" applyBorder="1" applyAlignment="1">
      <alignment vertical="center"/>
    </xf>
    <xf numFmtId="56" fontId="46" fillId="0" borderId="75" xfId="52" applyNumberFormat="1" applyFont="1" applyFill="1" applyBorder="1" applyAlignment="1">
      <alignment vertical="center"/>
    </xf>
    <xf numFmtId="0" fontId="46" fillId="0" borderId="76" xfId="52" applyFont="1" applyFill="1" applyBorder="1" applyAlignment="1">
      <alignment vertical="center"/>
    </xf>
    <xf numFmtId="0" fontId="46" fillId="0" borderId="75" xfId="52" applyFont="1" applyFill="1" applyBorder="1" applyAlignment="1">
      <alignment vertical="center"/>
    </xf>
    <xf numFmtId="0" fontId="46" fillId="0" borderId="3" xfId="41" applyFont="1" applyFill="1" applyBorder="1" applyAlignment="1">
      <alignment vertical="center"/>
    </xf>
    <xf numFmtId="0" fontId="46" fillId="0" borderId="7" xfId="41" applyFont="1" applyFill="1" applyBorder="1" applyAlignment="1">
      <alignment vertical="center"/>
    </xf>
    <xf numFmtId="0" fontId="43" fillId="0" borderId="93" xfId="0" applyFont="1" applyFill="1" applyBorder="1" applyAlignment="1">
      <alignment horizontal="center" vertical="center"/>
    </xf>
    <xf numFmtId="177" fontId="13" fillId="0" borderId="102" xfId="0" applyNumberFormat="1" applyFont="1" applyFill="1" applyBorder="1" applyAlignment="1">
      <alignment horizontal="center" vertical="center"/>
    </xf>
    <xf numFmtId="0" fontId="43" fillId="0" borderId="35" xfId="0" applyFont="1" applyFill="1" applyBorder="1" applyAlignment="1">
      <alignment horizontal="center" vertical="center"/>
    </xf>
    <xf numFmtId="177" fontId="13" fillId="0" borderId="36" xfId="0" applyNumberFormat="1" applyFont="1" applyFill="1" applyBorder="1" applyAlignment="1">
      <alignment horizontal="center" vertical="center"/>
    </xf>
    <xf numFmtId="0" fontId="43" fillId="0" borderId="39" xfId="0" applyFont="1" applyFill="1" applyBorder="1" applyAlignment="1">
      <alignment horizontal="center" vertical="center"/>
    </xf>
    <xf numFmtId="177" fontId="13" fillId="0" borderId="40" xfId="0" applyNumberFormat="1" applyFont="1" applyFill="1" applyBorder="1" applyAlignment="1">
      <alignment horizontal="center" vertical="center"/>
    </xf>
    <xf numFmtId="0" fontId="28" fillId="0" borderId="8" xfId="0" applyFont="1" applyFill="1" applyBorder="1" applyAlignment="1">
      <alignment vertical="center"/>
    </xf>
    <xf numFmtId="0" fontId="28" fillId="0" borderId="5" xfId="0" applyFont="1" applyFill="1" applyBorder="1" applyAlignment="1">
      <alignment vertical="center"/>
    </xf>
    <xf numFmtId="0" fontId="28" fillId="0" borderId="4" xfId="0" applyFont="1" applyFill="1" applyBorder="1" applyAlignment="1">
      <alignment vertical="center"/>
    </xf>
    <xf numFmtId="0" fontId="25" fillId="0" borderId="243" xfId="0" applyFont="1" applyFill="1" applyBorder="1" applyAlignment="1">
      <alignment horizontal="center" vertical="center" wrapText="1"/>
    </xf>
    <xf numFmtId="177" fontId="13" fillId="0" borderId="264" xfId="0" applyNumberFormat="1" applyFont="1" applyFill="1" applyBorder="1" applyAlignment="1">
      <alignment horizontal="center" vertical="center"/>
    </xf>
    <xf numFmtId="0" fontId="25" fillId="0" borderId="9" xfId="0" applyFont="1" applyFill="1" applyBorder="1" applyAlignment="1">
      <alignment horizontal="center" vertical="center" wrapText="1"/>
    </xf>
    <xf numFmtId="177" fontId="13" fillId="0" borderId="86" xfId="0" applyNumberFormat="1" applyFont="1" applyFill="1" applyBorder="1" applyAlignment="1">
      <alignment horizontal="center" vertical="center"/>
    </xf>
    <xf numFmtId="0" fontId="25" fillId="0" borderId="76" xfId="0" applyFont="1" applyFill="1" applyBorder="1" applyAlignment="1">
      <alignment horizontal="center" vertical="center" wrapText="1"/>
    </xf>
    <xf numFmtId="0" fontId="28" fillId="0" borderId="6" xfId="84" applyFont="1" applyFill="1" applyBorder="1" applyAlignment="1">
      <alignment horizontal="center" vertical="center"/>
    </xf>
    <xf numFmtId="0" fontId="58" fillId="0" borderId="6" xfId="0" applyFont="1" applyFill="1" applyBorder="1" applyAlignment="1">
      <alignment horizontal="center" vertical="center" wrapText="1"/>
    </xf>
    <xf numFmtId="0" fontId="58" fillId="0" borderId="76" xfId="0" applyFont="1" applyFill="1" applyBorder="1" applyAlignment="1">
      <alignment horizontal="center" vertical="center" wrapText="1"/>
    </xf>
    <xf numFmtId="177" fontId="13" fillId="0" borderId="112" xfId="0" applyNumberFormat="1" applyFont="1" applyFill="1" applyBorder="1" applyAlignment="1">
      <alignment horizontal="center" vertical="center"/>
    </xf>
    <xf numFmtId="0" fontId="28" fillId="0" borderId="243" xfId="84" applyFont="1" applyFill="1" applyBorder="1" applyAlignment="1">
      <alignment vertical="center"/>
    </xf>
    <xf numFmtId="0" fontId="28" fillId="0" borderId="63" xfId="84" applyFont="1" applyFill="1" applyBorder="1" applyAlignment="1">
      <alignment vertical="center"/>
    </xf>
    <xf numFmtId="0" fontId="28" fillId="0" borderId="76" xfId="84" applyFont="1" applyFill="1" applyBorder="1" applyAlignment="1">
      <alignment vertical="center"/>
    </xf>
  </cellXfs>
  <cellStyles count="120">
    <cellStyle name="桁区切り" xfId="20" builtinId="6"/>
    <cellStyle name="桁区切り 2" xfId="35" xr:uid="{7DE79F86-06EE-4A0F-9EAA-4FB4792BB93C}"/>
    <cellStyle name="標準" xfId="0" builtinId="0"/>
    <cellStyle name="標準 10" xfId="10" xr:uid="{57938B65-A584-491C-A1C1-D12814E21917}"/>
    <cellStyle name="標準 10 2" xfId="27" xr:uid="{A275FBBA-8644-4B74-9A3B-49BEDD82D8EC}"/>
    <cellStyle name="標準 11" xfId="11" xr:uid="{AC1732E4-AE10-4BBA-887B-7594E00BB212}"/>
    <cellStyle name="標準 11 2" xfId="28" xr:uid="{5851B1DA-BD84-4074-BFB1-3777885157E4}"/>
    <cellStyle name="標準 12" xfId="12" xr:uid="{ABB70FE3-367B-4BC5-801A-47836C3DD0CB}"/>
    <cellStyle name="標準 12 2" xfId="29" xr:uid="{013017F4-EC49-4A42-86CF-580D95463EC9}"/>
    <cellStyle name="標準 13" xfId="13" xr:uid="{33F3C4E6-FB4E-4E5D-8208-E244716950CB}"/>
    <cellStyle name="標準 13 2" xfId="30" xr:uid="{AE371E9B-07BD-4789-8046-75F0B8FDA1B6}"/>
    <cellStyle name="標準 14" xfId="14" xr:uid="{C9864DB3-DB16-4FE8-B369-107E39CC5CF8}"/>
    <cellStyle name="標準 14 2" xfId="31" xr:uid="{2FEA7CE4-CD6C-478F-86A8-EC37418D2903}"/>
    <cellStyle name="標準 15" xfId="15" xr:uid="{1120DD8A-3063-4D11-9358-01606928110A}"/>
    <cellStyle name="標準 15 2" xfId="32" xr:uid="{D88D1011-E8DB-47E4-9DC0-7096464D16D4}"/>
    <cellStyle name="標準 16" xfId="16" xr:uid="{6768201C-E4FC-4730-A3E5-83EDF10FF685}"/>
    <cellStyle name="標準 16 2" xfId="33" xr:uid="{0E48BF6C-62FD-4B39-BF07-65A997F409F2}"/>
    <cellStyle name="標準 17" xfId="17" xr:uid="{5BF33FBC-16D5-4C83-94FB-4D3615020E05}"/>
    <cellStyle name="標準 17 2" xfId="34" xr:uid="{50D6CBC2-C649-4C9B-A97E-C65F35402225}"/>
    <cellStyle name="標準 18" xfId="18" xr:uid="{6E763966-B09F-4235-AC21-1246561EB3B5}"/>
    <cellStyle name="標準 19" xfId="19" xr:uid="{4FEE672D-20A8-485A-86F9-226EBAEDD6AC}"/>
    <cellStyle name="標準 19 2" xfId="43" xr:uid="{89875FA6-B3D0-4058-818A-3BC999B02342}"/>
    <cellStyle name="標準 19 2 2" xfId="72" xr:uid="{7415E9C9-6E55-4E65-8E8F-3A8E471618D6}"/>
    <cellStyle name="標準 19 2 3" xfId="94" xr:uid="{BE44786B-1ABD-416A-BD47-9B9548B7FADC}"/>
    <cellStyle name="標準 19 2 4" xfId="104" xr:uid="{A9EBF47F-6BFB-4A48-A642-91560FD6F6AF}"/>
    <cellStyle name="標準 19 2 5" xfId="114" xr:uid="{F4870993-7A33-4FF6-B531-24DCC9E023C2}"/>
    <cellStyle name="標準 19 3" xfId="54" xr:uid="{A45A90FE-1313-4F96-BBA7-3576D6FB7F58}"/>
    <cellStyle name="標準 19 3 2" xfId="77" xr:uid="{C5C405C5-6266-4540-9CAD-1714C2C81135}"/>
    <cellStyle name="標準 19 3 3" xfId="97" xr:uid="{3E90CAD8-E024-46CF-8A4A-0A86C9F93450}"/>
    <cellStyle name="標準 19 3 4" xfId="107" xr:uid="{E0550388-EF4B-4886-9300-9AC67DD84AF3}"/>
    <cellStyle name="標準 19 3 5" xfId="117" xr:uid="{CB64E7BE-9995-4C22-8D92-9C8C76B710F5}"/>
    <cellStyle name="標準 19 4" xfId="66" xr:uid="{2F629F51-F96F-4452-BDEB-DC52E33FBA58}"/>
    <cellStyle name="標準 19 5" xfId="90" xr:uid="{3B28774B-D906-4835-A5A3-031FBD1A559A}"/>
    <cellStyle name="標準 19 6" xfId="101" xr:uid="{CED5932B-9F4E-4877-BA21-F3AA6A4FC027}"/>
    <cellStyle name="標準 19 7" xfId="111" xr:uid="{92E6B6BA-9348-4843-B56B-0A112B93831B}"/>
    <cellStyle name="標準 2" xfId="2" xr:uid="{87B12D99-488B-4234-BF06-D62AE0C2E9C2}"/>
    <cellStyle name="標準 20" xfId="21" xr:uid="{957F51D7-DAB6-4526-8D7F-86B2F75FAED0}"/>
    <cellStyle name="標準 20 2" xfId="44" xr:uid="{FD3B5D8C-E118-4134-926F-59C8C332B84F}"/>
    <cellStyle name="標準 21" xfId="36" xr:uid="{EFA37396-0C49-487F-8C39-441D72704BD9}"/>
    <cellStyle name="標準 21 2" xfId="46" xr:uid="{CEE95112-A69B-4FDF-8560-9E3E3746F62B}"/>
    <cellStyle name="標準 22" xfId="37" xr:uid="{11E9B720-DF9D-448C-B909-56DA6D53D309}"/>
    <cellStyle name="標準 22 2" xfId="47" xr:uid="{22ED0CC6-E722-449D-A4C6-35EB2B6D546D}"/>
    <cellStyle name="標準 23" xfId="38" xr:uid="{E9C7AD93-1FCF-4B7E-9747-656E4C57DD5A}"/>
    <cellStyle name="標準 23 2" xfId="48" xr:uid="{40399CF7-E7E2-4A31-A418-856BF45D63EB}"/>
    <cellStyle name="標準 24" xfId="39" xr:uid="{E50D2575-FDB5-4493-862B-2CBF64A57671}"/>
    <cellStyle name="標準 24 2" xfId="49" xr:uid="{A31499EE-21D6-4111-AF3F-019F34D549F1}"/>
    <cellStyle name="標準 25" xfId="40" xr:uid="{D17276FB-33C1-404F-ADD0-0ED301CAF83C}"/>
    <cellStyle name="標準 25 2" xfId="50" xr:uid="{D5866A01-4E26-4A8B-A6AA-60793426745C}"/>
    <cellStyle name="標準 26" xfId="41" xr:uid="{4177BBAF-51B5-4606-AC2D-AFE3DE74B7FD}"/>
    <cellStyle name="標準 26 2" xfId="70" xr:uid="{84E9BB8F-BA0A-470C-B828-B91445E04F05}"/>
    <cellStyle name="標準 27" xfId="51" xr:uid="{89722A07-FFE0-4288-857C-05A7DF2F3F70}"/>
    <cellStyle name="標準 27 2" xfId="74" xr:uid="{25CCE6A6-D7D5-4208-B08C-3650FF9D54C3}"/>
    <cellStyle name="標準 28" xfId="52" xr:uid="{48F3179A-7978-492A-A495-63F08F9EBF2B}"/>
    <cellStyle name="標準 28 2" xfId="75" xr:uid="{4A8DA443-B17A-42A1-8158-0532D29CDF02}"/>
    <cellStyle name="標準 29" xfId="56" xr:uid="{FE718CD0-2911-4C15-A180-C6FDC8500F91}"/>
    <cellStyle name="標準 29 2" xfId="79" xr:uid="{DA13F118-708D-4022-A423-3198F1858099}"/>
    <cellStyle name="標準 3" xfId="3" xr:uid="{20A255EE-8D8D-4DA4-8209-040BC975EA61}"/>
    <cellStyle name="標準 3 2" xfId="5" xr:uid="{80CAEBCC-43BF-4540-B128-2C99D66DB538}"/>
    <cellStyle name="標準 30" xfId="57" xr:uid="{4804F613-3920-4355-A2B9-58EF272E6AA1}"/>
    <cellStyle name="標準 30 2" xfId="80" xr:uid="{441CD72E-5C55-432F-82EE-187414489774}"/>
    <cellStyle name="標準 31" xfId="58" xr:uid="{0D6CAF0F-B0F3-4B29-986E-02439EBA9BD1}"/>
    <cellStyle name="標準 31 2" xfId="81" xr:uid="{B6FBD55D-A8C8-4777-8A74-D660B5896143}"/>
    <cellStyle name="標準 32" xfId="59" xr:uid="{DAD5BFE0-6354-4F63-A5F7-9D503396C476}"/>
    <cellStyle name="標準 32 2" xfId="82" xr:uid="{AE36C5BD-3AA9-430E-9060-D6FBBC809530}"/>
    <cellStyle name="標準 33" xfId="61" xr:uid="{E7B7B105-617F-494F-AC79-F5B3347501AE}"/>
    <cellStyle name="標準 33 2" xfId="84" xr:uid="{FC4D499E-B87E-4E5D-9A9B-FAEEB4E3413F}"/>
    <cellStyle name="標準 34" xfId="60" xr:uid="{9CEE9091-D27C-457E-A8D6-133FBBF7033E}"/>
    <cellStyle name="標準 34 2" xfId="83" xr:uid="{1CA60947-9AB3-43B1-83FC-B3EFE003B99A}"/>
    <cellStyle name="標準 35" xfId="62" xr:uid="{95FD6AEE-8565-4496-BFAD-047C4321B7A4}"/>
    <cellStyle name="標準 35 2" xfId="85" xr:uid="{56932FA5-563B-4B1C-A6A1-123AF3A56AFF}"/>
    <cellStyle name="標準 36" xfId="63" xr:uid="{79C3CBED-4BDE-4304-948B-459C96D09F93}"/>
    <cellStyle name="標準 37" xfId="68" xr:uid="{04CD2AB3-280E-4BAE-AC56-64DEB27AF8AB}"/>
    <cellStyle name="標準 38" xfId="65" xr:uid="{740ADD81-CED6-42AA-8039-9E2CAC193C1E}"/>
    <cellStyle name="標準 39" xfId="69" xr:uid="{318B8D66-9E8B-4B91-B72F-D2DCDB3E7A97}"/>
    <cellStyle name="標準 4" xfId="1" xr:uid="{177052F8-C283-40DE-A9DC-F7EF58C18A7E}"/>
    <cellStyle name="標準 40" xfId="86" xr:uid="{7045A3F6-99E9-4767-BF72-B8643726B9BA}"/>
    <cellStyle name="標準 41" xfId="87" xr:uid="{A04D4445-DCC1-4E7B-87E7-0A9FCDFDFF5F}"/>
    <cellStyle name="標準 42" xfId="88" xr:uid="{894F75B5-E764-4194-8430-6BC1668AD76A}"/>
    <cellStyle name="標準 43" xfId="92" xr:uid="{1DFBA863-D8B4-4CA2-BCA0-895C7FEF1CF4}"/>
    <cellStyle name="標準 44" xfId="99" xr:uid="{499DA1F0-3F83-4868-91CE-AA73EBEE9383}"/>
    <cellStyle name="標準 45" xfId="109" xr:uid="{C727F990-2C59-4FBE-AC80-2F74AD25F99E}"/>
    <cellStyle name="標準 46" xfId="119" xr:uid="{3F516F43-2B08-42DD-AD02-E7BDEFB9AE1D}"/>
    <cellStyle name="標準 5" xfId="4" xr:uid="{00B89BE5-7AB5-44DC-AB26-F3E69960EEAD}"/>
    <cellStyle name="標準 5 2" xfId="22" xr:uid="{9F747FE9-9964-4A97-B239-56344CDE220E}"/>
    <cellStyle name="標準 5 2 2" xfId="45" xr:uid="{94859272-BF24-4F3C-AB8A-9EDE76ABE6EE}"/>
    <cellStyle name="標準 5 2 2 2" xfId="73" xr:uid="{D93C4382-2986-4560-B9FF-141C21D2BE81}"/>
    <cellStyle name="標準 5 2 2 3" xfId="95" xr:uid="{CC22B2A1-136A-4C3B-B6F3-AF081B92E2C7}"/>
    <cellStyle name="標準 5 2 2 4" xfId="105" xr:uid="{A965FB87-8EEC-448A-9993-C9359B6DFD86}"/>
    <cellStyle name="標準 5 2 2 5" xfId="115" xr:uid="{3064353F-FFD4-4A48-9557-69ED707E69FF}"/>
    <cellStyle name="標準 5 2 3" xfId="55" xr:uid="{F143C980-3A75-4B60-8F5C-10CBEF7448A8}"/>
    <cellStyle name="標準 5 2 3 2" xfId="78" xr:uid="{3369D6EA-D3E9-4110-96F0-26EB2DDD8817}"/>
    <cellStyle name="標準 5 2 3 3" xfId="98" xr:uid="{4B522A2F-F2BF-4D2A-ADD4-48AF315B773F}"/>
    <cellStyle name="標準 5 2 3 4" xfId="108" xr:uid="{11DE1EB8-8EE4-40BA-85F1-325833977D8C}"/>
    <cellStyle name="標準 5 2 3 5" xfId="118" xr:uid="{90CC5AF3-7E78-4DCB-8B68-F93469211892}"/>
    <cellStyle name="標準 5 2 4" xfId="67" xr:uid="{B83A1045-21EC-45D5-A15D-D6B6EE9EFDDA}"/>
    <cellStyle name="標準 5 2 5" xfId="91" xr:uid="{EED0E2DE-727F-42E0-9A40-F674C2713E89}"/>
    <cellStyle name="標準 5 2 6" xfId="102" xr:uid="{36EA73B9-9D51-4089-93B1-B225247D1829}"/>
    <cellStyle name="標準 5 2 7" xfId="112" xr:uid="{13C42786-DD91-4378-BF09-DFAE741272C9}"/>
    <cellStyle name="標準 5 3" xfId="42" xr:uid="{9CE246EE-EA35-4AA4-89A1-E57E618DD9E4}"/>
    <cellStyle name="標準 5 3 2" xfId="71" xr:uid="{33782AF4-A979-4AB5-B5BA-E52D1A599F8A}"/>
    <cellStyle name="標準 5 3 3" xfId="93" xr:uid="{3D5ED8D8-AEF4-4827-95AC-E980F49235C3}"/>
    <cellStyle name="標準 5 3 4" xfId="103" xr:uid="{71935FA9-D339-46BD-9D8E-2C0DB3859F4F}"/>
    <cellStyle name="標準 5 3 5" xfId="113" xr:uid="{F3CE7438-C0E9-450C-850E-4D8C3F4F19B3}"/>
    <cellStyle name="標準 5 4" xfId="53" xr:uid="{14A46126-F662-480F-9D26-A5D42E5B122E}"/>
    <cellStyle name="標準 5 4 2" xfId="76" xr:uid="{C0298C1C-175B-4AC0-AA1A-C74BAD4E2419}"/>
    <cellStyle name="標準 5 4 3" xfId="96" xr:uid="{127E2D7C-397E-419D-8B4D-DEF2C5F4CC58}"/>
    <cellStyle name="標準 5 4 4" xfId="106" xr:uid="{8440763A-43AC-428E-842B-F1DBFAB50567}"/>
    <cellStyle name="標準 5 4 5" xfId="116" xr:uid="{04E0319D-F10A-4B54-880E-727451D4E0B7}"/>
    <cellStyle name="標準 5 5" xfId="64" xr:uid="{88D940B1-B659-42F7-9394-C912E78574CE}"/>
    <cellStyle name="標準 5 6" xfId="89" xr:uid="{38C733BD-617C-4DFF-9C82-BE1E15C58534}"/>
    <cellStyle name="標準 5 7" xfId="100" xr:uid="{86BB0201-F842-4F44-A783-968369A4BAB8}"/>
    <cellStyle name="標準 5 8" xfId="110" xr:uid="{9F3375B0-F036-4382-8FE6-FA9E9084FC23}"/>
    <cellStyle name="標準 6" xfId="6" xr:uid="{2925D73E-5F86-4647-86D5-7B3993F32004}"/>
    <cellStyle name="標準 6 2" xfId="23" xr:uid="{DEE5199B-76A9-4D3A-90BB-32DC507F5199}"/>
    <cellStyle name="標準 7" xfId="7" xr:uid="{95238593-0624-4023-86CC-11B953AAD205}"/>
    <cellStyle name="標準 7 2" xfId="24" xr:uid="{39CB0CD4-5970-480D-8E17-218EF1A6B9CC}"/>
    <cellStyle name="標準 8" xfId="8" xr:uid="{B0EE99A6-4637-4FAB-995D-62741AA98634}"/>
    <cellStyle name="標準 8 2" xfId="25" xr:uid="{E295D9E6-6544-4DBA-83A2-5804A5B9A4FE}"/>
    <cellStyle name="標準 9" xfId="9" xr:uid="{343EA386-6E4D-407D-8369-67474D98181B}"/>
    <cellStyle name="標準 9 2" xfId="26" xr:uid="{D24CF56E-BB20-4496-9957-EBD7B3F1DEA2}"/>
  </cellStyles>
  <dxfs count="0"/>
  <tableStyles count="0" defaultTableStyle="TableStyleMedium2" defaultPivotStyle="PivotStyleLight16"/>
  <colors>
    <mruColors>
      <color rgb="FF000000"/>
      <color rgb="FFCCCCFF"/>
      <color rgb="FFAFFC9A"/>
      <color rgb="FFE4D7A6"/>
      <color rgb="FFC4E9EE"/>
      <color rgb="FFFFFF99"/>
      <color rgb="FFD6FD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70629-F8DF-4F89-AE80-ABC3B84384BB}">
  <sheetPr codeName="Sheet1">
    <tabColor theme="0"/>
    <pageSetUpPr fitToPage="1"/>
  </sheetPr>
  <dimension ref="A1:S65"/>
  <sheetViews>
    <sheetView tabSelected="1" zoomScaleNormal="100" workbookViewId="0">
      <pane ySplit="6" topLeftCell="A7" activePane="bottomLeft" state="frozen"/>
      <selection pane="bottomLeft" activeCell="B2" sqref="B2"/>
    </sheetView>
  </sheetViews>
  <sheetFormatPr defaultColWidth="9.125" defaultRowHeight="13.5"/>
  <cols>
    <col min="1" max="1" width="5.5" customWidth="1"/>
    <col min="2" max="2" width="6.5" customWidth="1"/>
    <col min="3" max="3" width="6.5" bestFit="1" customWidth="1"/>
    <col min="4" max="4" width="7.125" bestFit="1" customWidth="1"/>
    <col min="5" max="5" width="19.125" bestFit="1" customWidth="1"/>
    <col min="6" max="6" width="27.125" customWidth="1"/>
    <col min="7" max="7" width="17.5" customWidth="1"/>
    <col min="8" max="8" width="5.125" bestFit="1" customWidth="1"/>
    <col min="9" max="9" width="20.625" customWidth="1"/>
    <col min="10" max="10" width="7.125" customWidth="1"/>
    <col min="11" max="11" width="11.5" bestFit="1" customWidth="1"/>
    <col min="12" max="12" width="6.625" customWidth="1"/>
    <col min="13" max="13" width="4" style="372" customWidth="1"/>
    <col min="14" max="14" width="10.625" customWidth="1"/>
    <col min="15" max="15" width="11.125" customWidth="1"/>
    <col min="16" max="16" width="10.75" customWidth="1"/>
    <col min="17" max="17" width="7.25" customWidth="1"/>
    <col min="18" max="18" width="11" bestFit="1" customWidth="1"/>
  </cols>
  <sheetData>
    <row r="1" spans="1:19" ht="53.25" customHeight="1" thickBot="1">
      <c r="A1" s="1"/>
      <c r="B1" s="1227" t="s">
        <v>762</v>
      </c>
      <c r="C1" s="1227"/>
      <c r="D1" s="1227"/>
      <c r="E1" s="1227"/>
      <c r="F1" s="1227"/>
      <c r="G1" s="1227"/>
      <c r="H1" s="1227"/>
      <c r="I1" s="1227"/>
      <c r="J1" s="1227"/>
      <c r="K1" s="1227"/>
      <c r="L1" s="440"/>
      <c r="M1" s="362"/>
      <c r="N1" s="270" t="s">
        <v>1367</v>
      </c>
      <c r="O1" s="1"/>
      <c r="P1" s="1226"/>
      <c r="Q1" s="1226"/>
      <c r="R1" s="1226"/>
    </row>
    <row r="2" spans="1:19" ht="49.5" customHeight="1" thickBot="1">
      <c r="A2" s="1"/>
      <c r="B2" s="440"/>
      <c r="C2" s="1228" t="s">
        <v>0</v>
      </c>
      <c r="D2" s="1229"/>
      <c r="E2" s="1230"/>
      <c r="F2" s="1231"/>
      <c r="G2" s="356" t="s">
        <v>1</v>
      </c>
      <c r="H2" s="356" t="s">
        <v>2</v>
      </c>
      <c r="I2" s="357"/>
      <c r="J2" s="4" t="s">
        <v>3</v>
      </c>
      <c r="K2" s="393"/>
      <c r="L2" s="1233" t="s">
        <v>4</v>
      </c>
      <c r="M2" s="1233"/>
      <c r="N2" s="394"/>
      <c r="O2" s="441" t="s">
        <v>5</v>
      </c>
      <c r="Q2" s="460"/>
      <c r="R2" s="460"/>
      <c r="S2" s="129"/>
    </row>
    <row r="3" spans="1:19" ht="26.25" customHeight="1">
      <c r="A3" s="1"/>
      <c r="B3" s="1232" t="s">
        <v>6</v>
      </c>
      <c r="C3" s="1232"/>
      <c r="D3" s="1232"/>
      <c r="E3" s="1232"/>
      <c r="F3" s="1232"/>
      <c r="G3" s="1232"/>
      <c r="H3" s="1232"/>
      <c r="I3" s="1232"/>
      <c r="J3" s="1232"/>
      <c r="K3" s="1232"/>
      <c r="L3" s="1232"/>
      <c r="M3" s="1232"/>
      <c r="N3" s="1232"/>
      <c r="O3" s="212"/>
      <c r="P3" s="1"/>
    </row>
    <row r="4" spans="1:19" ht="43.5" customHeight="1">
      <c r="A4" s="1"/>
      <c r="B4" s="4"/>
      <c r="C4" s="1246" t="s">
        <v>7</v>
      </c>
      <c r="D4" s="1246"/>
      <c r="E4" s="1246"/>
      <c r="F4" s="1246"/>
      <c r="G4" s="1246"/>
      <c r="H4" s="1246"/>
      <c r="I4" s="1246"/>
      <c r="J4" s="1246"/>
      <c r="K4" s="1246"/>
      <c r="L4" s="442"/>
      <c r="M4" s="363"/>
      <c r="N4" s="1250"/>
      <c r="O4" s="1250"/>
      <c r="P4" s="1"/>
    </row>
    <row r="5" spans="1:19" ht="24" customHeight="1" thickBot="1">
      <c r="A5" s="1"/>
      <c r="B5" s="5"/>
      <c r="C5" s="1247"/>
      <c r="D5" s="1247"/>
      <c r="E5" s="1247"/>
      <c r="F5" s="1247"/>
      <c r="G5" s="1247"/>
      <c r="H5" s="1247"/>
      <c r="I5" s="1247"/>
      <c r="J5" s="1247"/>
      <c r="K5" s="1247"/>
      <c r="L5" s="442"/>
      <c r="M5" s="363"/>
      <c r="N5" s="45"/>
      <c r="O5" s="1"/>
      <c r="P5" s="1"/>
    </row>
    <row r="6" spans="1:19" ht="27" customHeight="1" thickBot="1">
      <c r="A6" s="2"/>
      <c r="B6" s="734" t="s">
        <v>8</v>
      </c>
      <c r="C6" s="735" t="s">
        <v>9</v>
      </c>
      <c r="D6" s="735" t="s">
        <v>10</v>
      </c>
      <c r="E6" s="734" t="s">
        <v>11</v>
      </c>
      <c r="F6" s="734" t="s">
        <v>12</v>
      </c>
      <c r="G6" s="743" t="s">
        <v>13</v>
      </c>
      <c r="H6" s="734" t="s">
        <v>14</v>
      </c>
      <c r="I6" s="737" t="s">
        <v>15</v>
      </c>
      <c r="J6" s="739" t="s">
        <v>16</v>
      </c>
      <c r="K6" s="736" t="s">
        <v>17</v>
      </c>
      <c r="L6" s="1265" t="s">
        <v>18</v>
      </c>
      <c r="M6" s="1266"/>
      <c r="N6" s="8" t="s">
        <v>19</v>
      </c>
      <c r="R6" s="44"/>
    </row>
    <row r="7" spans="1:19" ht="17.25" customHeight="1" thickTop="1">
      <c r="A7" s="2"/>
      <c r="B7" s="306">
        <v>3501</v>
      </c>
      <c r="C7" s="740" t="s">
        <v>27</v>
      </c>
      <c r="D7" s="740" t="s">
        <v>28</v>
      </c>
      <c r="E7" s="926" t="s">
        <v>922</v>
      </c>
      <c r="F7" s="1267" t="s">
        <v>912</v>
      </c>
      <c r="G7" s="927" t="s">
        <v>56</v>
      </c>
      <c r="H7" s="306" t="s">
        <v>73</v>
      </c>
      <c r="I7" s="998"/>
      <c r="J7" s="997">
        <v>1</v>
      </c>
      <c r="K7" s="761">
        <v>15000</v>
      </c>
      <c r="L7" s="528" t="str">
        <f>IFERROR(IF(N7=0,"",ROUNDUP(N7/J7,0)),"")</f>
        <v/>
      </c>
      <c r="M7" s="366" t="s">
        <v>23</v>
      </c>
      <c r="N7" s="429"/>
      <c r="O7" s="408"/>
      <c r="R7" s="44"/>
    </row>
    <row r="8" spans="1:19" ht="17.25" customHeight="1">
      <c r="A8" s="2"/>
      <c r="B8" s="459">
        <v>3501</v>
      </c>
      <c r="C8" s="97" t="s">
        <v>27</v>
      </c>
      <c r="D8" s="97" t="s">
        <v>33</v>
      </c>
      <c r="E8" s="855" t="s">
        <v>923</v>
      </c>
      <c r="F8" s="1268"/>
      <c r="G8" s="91" t="s">
        <v>56</v>
      </c>
      <c r="H8" s="459" t="s">
        <v>74</v>
      </c>
      <c r="I8" s="999"/>
      <c r="J8" s="337">
        <v>1</v>
      </c>
      <c r="K8" s="57">
        <v>18000</v>
      </c>
      <c r="L8" s="534" t="str">
        <f t="shared" ref="L8:L51" si="0">IFERROR(IF(N8=0,"",ROUNDUP(N8/J8,0)),"")</f>
        <v/>
      </c>
      <c r="M8" s="531" t="s">
        <v>26</v>
      </c>
      <c r="N8" s="592"/>
      <c r="O8" s="408"/>
      <c r="R8" s="44"/>
    </row>
    <row r="9" spans="1:19" ht="17.25" customHeight="1">
      <c r="A9" s="2"/>
      <c r="B9" s="459">
        <v>3501</v>
      </c>
      <c r="C9" s="97" t="s">
        <v>909</v>
      </c>
      <c r="D9" s="97" t="s">
        <v>910</v>
      </c>
      <c r="E9" s="855" t="s">
        <v>924</v>
      </c>
      <c r="F9" s="1268"/>
      <c r="G9" s="91" t="s">
        <v>75</v>
      </c>
      <c r="H9" s="459" t="s">
        <v>73</v>
      </c>
      <c r="I9" s="999"/>
      <c r="J9" s="337">
        <v>1</v>
      </c>
      <c r="K9" s="57">
        <v>15000</v>
      </c>
      <c r="L9" s="534" t="str">
        <f t="shared" si="0"/>
        <v/>
      </c>
      <c r="M9" s="531" t="s">
        <v>26</v>
      </c>
      <c r="N9" s="592"/>
      <c r="O9" s="408"/>
      <c r="R9" s="44"/>
    </row>
    <row r="10" spans="1:19" ht="17.25" customHeight="1">
      <c r="A10" s="2"/>
      <c r="B10" s="456">
        <v>3501</v>
      </c>
      <c r="C10" s="98" t="s">
        <v>909</v>
      </c>
      <c r="D10" s="98" t="s">
        <v>911</v>
      </c>
      <c r="E10" s="856" t="s">
        <v>925</v>
      </c>
      <c r="F10" s="1269"/>
      <c r="G10" s="227" t="s">
        <v>75</v>
      </c>
      <c r="H10" s="456" t="s">
        <v>74</v>
      </c>
      <c r="I10" s="1000"/>
      <c r="J10" s="507">
        <v>1</v>
      </c>
      <c r="K10" s="55">
        <v>18000</v>
      </c>
      <c r="L10" s="478" t="str">
        <f t="shared" si="0"/>
        <v/>
      </c>
      <c r="M10" s="628" t="s">
        <v>913</v>
      </c>
      <c r="N10" s="591"/>
      <c r="O10" s="408"/>
      <c r="R10" s="44"/>
    </row>
    <row r="11" spans="1:19" ht="17.25" customHeight="1">
      <c r="A11" s="1"/>
      <c r="B11" s="458">
        <v>3202</v>
      </c>
      <c r="C11" s="99" t="s">
        <v>911</v>
      </c>
      <c r="D11" s="99" t="s">
        <v>910</v>
      </c>
      <c r="E11" s="99" t="s">
        <v>926</v>
      </c>
      <c r="F11" s="1251" t="s">
        <v>919</v>
      </c>
      <c r="G11" s="458" t="s">
        <v>1332</v>
      </c>
      <c r="H11" s="458" t="s">
        <v>73</v>
      </c>
      <c r="I11" s="1001"/>
      <c r="J11" s="458">
        <v>1</v>
      </c>
      <c r="K11" s="56">
        <v>5800</v>
      </c>
      <c r="L11" s="626" t="str">
        <f t="shared" si="0"/>
        <v/>
      </c>
      <c r="M11" s="365" t="s">
        <v>23</v>
      </c>
      <c r="N11" s="590"/>
      <c r="O11" s="408"/>
      <c r="P11" s="1"/>
    </row>
    <row r="12" spans="1:19" ht="17.25" customHeight="1">
      <c r="A12" s="1"/>
      <c r="B12" s="459">
        <v>3202</v>
      </c>
      <c r="C12" s="97" t="s">
        <v>911</v>
      </c>
      <c r="D12" s="97" t="s">
        <v>911</v>
      </c>
      <c r="E12" s="97" t="s">
        <v>927</v>
      </c>
      <c r="F12" s="1252"/>
      <c r="G12" s="459" t="s">
        <v>1333</v>
      </c>
      <c r="H12" s="459" t="s">
        <v>74</v>
      </c>
      <c r="I12" s="1002"/>
      <c r="J12" s="459">
        <v>1</v>
      </c>
      <c r="K12" s="57">
        <v>5800</v>
      </c>
      <c r="L12" s="534" t="str">
        <f t="shared" si="0"/>
        <v/>
      </c>
      <c r="M12" s="531" t="s">
        <v>23</v>
      </c>
      <c r="N12" s="593"/>
      <c r="O12" s="408"/>
      <c r="P12" s="1"/>
    </row>
    <row r="13" spans="1:19" ht="17.25" customHeight="1">
      <c r="A13" s="1"/>
      <c r="B13" s="459">
        <v>3202</v>
      </c>
      <c r="C13" s="97">
        <v>10</v>
      </c>
      <c r="D13" s="97" t="s">
        <v>28</v>
      </c>
      <c r="E13" s="122">
        <v>4589750313418</v>
      </c>
      <c r="F13" s="1252"/>
      <c r="G13" s="91" t="s">
        <v>31</v>
      </c>
      <c r="H13" s="459" t="s">
        <v>73</v>
      </c>
      <c r="I13" s="755"/>
      <c r="J13" s="459">
        <v>1</v>
      </c>
      <c r="K13" s="57">
        <v>5800</v>
      </c>
      <c r="L13" s="534" t="str">
        <f t="shared" si="0"/>
        <v/>
      </c>
      <c r="M13" s="531" t="s">
        <v>23</v>
      </c>
      <c r="N13" s="600"/>
      <c r="O13" s="408"/>
    </row>
    <row r="14" spans="1:19" ht="17.25" customHeight="1">
      <c r="A14" s="1"/>
      <c r="B14" s="459">
        <v>3202</v>
      </c>
      <c r="C14" s="97">
        <v>10</v>
      </c>
      <c r="D14" s="97" t="s">
        <v>33</v>
      </c>
      <c r="E14" s="122">
        <v>4589750313425</v>
      </c>
      <c r="F14" s="1252"/>
      <c r="G14" s="91" t="s">
        <v>31</v>
      </c>
      <c r="H14" s="459" t="s">
        <v>74</v>
      </c>
      <c r="I14" s="754"/>
      <c r="J14" s="459">
        <v>1</v>
      </c>
      <c r="K14" s="57">
        <v>5800</v>
      </c>
      <c r="L14" s="534" t="str">
        <f t="shared" si="0"/>
        <v/>
      </c>
      <c r="M14" s="531" t="s">
        <v>23</v>
      </c>
      <c r="N14" s="602"/>
      <c r="O14" s="408"/>
      <c r="P14" s="1"/>
    </row>
    <row r="15" spans="1:19" ht="17.25" customHeight="1">
      <c r="A15" s="1"/>
      <c r="B15" s="459">
        <v>3202</v>
      </c>
      <c r="C15" s="97">
        <v>56</v>
      </c>
      <c r="D15" s="97" t="s">
        <v>28</v>
      </c>
      <c r="E15" s="122">
        <v>4589750313395</v>
      </c>
      <c r="F15" s="1252"/>
      <c r="G15" s="91" t="s">
        <v>60</v>
      </c>
      <c r="H15" s="459" t="s">
        <v>73</v>
      </c>
      <c r="I15" s="755"/>
      <c r="J15" s="459">
        <v>1</v>
      </c>
      <c r="K15" s="57">
        <v>5800</v>
      </c>
      <c r="L15" s="534" t="str">
        <f t="shared" si="0"/>
        <v/>
      </c>
      <c r="M15" s="531" t="s">
        <v>23</v>
      </c>
      <c r="N15" s="600"/>
      <c r="O15" s="408"/>
    </row>
    <row r="16" spans="1:19" ht="17.25" customHeight="1">
      <c r="A16" s="1"/>
      <c r="B16" s="456">
        <v>3202</v>
      </c>
      <c r="C16" s="98">
        <v>56</v>
      </c>
      <c r="D16" s="98" t="s">
        <v>33</v>
      </c>
      <c r="E16" s="120">
        <v>4589750313401</v>
      </c>
      <c r="F16" s="1253"/>
      <c r="G16" s="227" t="s">
        <v>60</v>
      </c>
      <c r="H16" s="456" t="s">
        <v>74</v>
      </c>
      <c r="I16" s="756"/>
      <c r="J16" s="456">
        <v>1</v>
      </c>
      <c r="K16" s="55">
        <v>5800</v>
      </c>
      <c r="L16" s="479" t="str">
        <f t="shared" si="0"/>
        <v/>
      </c>
      <c r="M16" s="410" t="s">
        <v>23</v>
      </c>
      <c r="N16" s="556"/>
      <c r="O16" s="408"/>
      <c r="P16" s="1"/>
    </row>
    <row r="17" spans="1:18" ht="51" customHeight="1">
      <c r="A17" s="2"/>
      <c r="B17" s="451">
        <v>3502</v>
      </c>
      <c r="C17" s="140" t="s">
        <v>27</v>
      </c>
      <c r="D17" s="140" t="s">
        <v>21</v>
      </c>
      <c r="E17" s="127" t="s">
        <v>928</v>
      </c>
      <c r="F17" s="987" t="s">
        <v>914</v>
      </c>
      <c r="G17" s="217" t="s">
        <v>31</v>
      </c>
      <c r="H17" s="746" t="s">
        <v>915</v>
      </c>
      <c r="I17" s="1003" t="s">
        <v>1366</v>
      </c>
      <c r="J17" s="989">
        <v>1</v>
      </c>
      <c r="K17" s="990">
        <v>25000</v>
      </c>
      <c r="L17" s="991" t="str">
        <f t="shared" si="0"/>
        <v/>
      </c>
      <c r="M17" s="992" t="s">
        <v>23</v>
      </c>
      <c r="N17" s="624"/>
      <c r="O17" s="408"/>
      <c r="R17" s="44"/>
    </row>
    <row r="18" spans="1:18" ht="17.25" customHeight="1">
      <c r="A18" s="1"/>
      <c r="B18" s="16">
        <v>3503</v>
      </c>
      <c r="C18" s="17" t="s">
        <v>27</v>
      </c>
      <c r="D18" s="17" t="s">
        <v>21</v>
      </c>
      <c r="E18" s="135" t="s">
        <v>929</v>
      </c>
      <c r="F18" s="1270" t="s">
        <v>916</v>
      </c>
      <c r="G18" s="747" t="s">
        <v>31</v>
      </c>
      <c r="H18" s="202" t="s">
        <v>915</v>
      </c>
      <c r="I18" s="1445"/>
      <c r="J18" s="1420">
        <v>1</v>
      </c>
      <c r="K18" s="1421">
        <v>13500</v>
      </c>
      <c r="L18" s="1422" t="str">
        <f t="shared" si="0"/>
        <v/>
      </c>
      <c r="M18" s="1423" t="s">
        <v>23</v>
      </c>
      <c r="N18" s="748"/>
      <c r="O18" s="408"/>
      <c r="P18" s="1"/>
    </row>
    <row r="19" spans="1:18" ht="17.25" customHeight="1">
      <c r="A19" s="1"/>
      <c r="B19" s="51">
        <v>3503</v>
      </c>
      <c r="C19" s="118" t="s">
        <v>59</v>
      </c>
      <c r="D19" s="118" t="s">
        <v>21</v>
      </c>
      <c r="E19" s="94" t="s">
        <v>930</v>
      </c>
      <c r="F19" s="1271"/>
      <c r="G19" s="749" t="s">
        <v>60</v>
      </c>
      <c r="H19" s="750" t="s">
        <v>915</v>
      </c>
      <c r="I19" s="1446"/>
      <c r="J19" s="1424">
        <v>1</v>
      </c>
      <c r="K19" s="1425"/>
      <c r="L19" s="952" t="str">
        <f t="shared" si="0"/>
        <v/>
      </c>
      <c r="M19" s="1426" t="s">
        <v>23</v>
      </c>
      <c r="N19" s="752"/>
      <c r="O19" s="408"/>
      <c r="P19" s="1"/>
    </row>
    <row r="20" spans="1:18" ht="43.5" customHeight="1">
      <c r="A20" s="2"/>
      <c r="B20" s="63">
        <v>3504</v>
      </c>
      <c r="C20" s="127" t="s">
        <v>27</v>
      </c>
      <c r="D20" s="127" t="s">
        <v>21</v>
      </c>
      <c r="E20" s="127" t="s">
        <v>931</v>
      </c>
      <c r="F20" s="988" t="s">
        <v>917</v>
      </c>
      <c r="G20" s="751" t="s">
        <v>31</v>
      </c>
      <c r="H20" s="526" t="s">
        <v>915</v>
      </c>
      <c r="I20" s="1427"/>
      <c r="J20" s="1428">
        <v>1</v>
      </c>
      <c r="K20" s="1429">
        <v>9000</v>
      </c>
      <c r="L20" s="536" t="str">
        <f t="shared" si="0"/>
        <v/>
      </c>
      <c r="M20" s="1430" t="s">
        <v>23</v>
      </c>
      <c r="N20" s="753"/>
      <c r="O20" s="408"/>
      <c r="R20" s="44"/>
    </row>
    <row r="21" spans="1:18" ht="17.25" customHeight="1">
      <c r="A21" s="2"/>
      <c r="B21" s="458">
        <v>3401</v>
      </c>
      <c r="C21" s="225" t="s">
        <v>307</v>
      </c>
      <c r="D21" s="92" t="s">
        <v>28</v>
      </c>
      <c r="E21" s="135" t="s">
        <v>932</v>
      </c>
      <c r="F21" s="1234" t="s">
        <v>920</v>
      </c>
      <c r="G21" s="595" t="s">
        <v>308</v>
      </c>
      <c r="H21" s="14" t="s">
        <v>32</v>
      </c>
      <c r="I21" s="657"/>
      <c r="J21" s="351">
        <v>1</v>
      </c>
      <c r="K21" s="13">
        <v>4200</v>
      </c>
      <c r="L21" s="626" t="str">
        <f t="shared" si="0"/>
        <v/>
      </c>
      <c r="M21" s="365" t="s">
        <v>23</v>
      </c>
      <c r="N21" s="758"/>
      <c r="O21" s="759"/>
      <c r="R21" s="44"/>
    </row>
    <row r="22" spans="1:18" ht="17.25" customHeight="1">
      <c r="A22" s="2"/>
      <c r="B22" s="459">
        <v>3401</v>
      </c>
      <c r="C22" s="307" t="s">
        <v>307</v>
      </c>
      <c r="D22" s="100" t="s">
        <v>33</v>
      </c>
      <c r="E22" s="760" t="s">
        <v>933</v>
      </c>
      <c r="F22" s="1235"/>
      <c r="G22" s="594" t="s">
        <v>308</v>
      </c>
      <c r="H22" s="452" t="s">
        <v>35</v>
      </c>
      <c r="I22" s="472"/>
      <c r="J22" s="173">
        <v>1</v>
      </c>
      <c r="K22" s="314">
        <v>4200</v>
      </c>
      <c r="L22" s="528" t="str">
        <f t="shared" si="0"/>
        <v/>
      </c>
      <c r="M22" s="366" t="s">
        <v>23</v>
      </c>
      <c r="N22" s="600"/>
      <c r="O22" s="408"/>
      <c r="P22" s="408"/>
      <c r="R22" s="44"/>
    </row>
    <row r="23" spans="1:18" ht="17.25" customHeight="1">
      <c r="A23" s="2"/>
      <c r="B23" s="459">
        <v>3401</v>
      </c>
      <c r="C23" s="307" t="s">
        <v>287</v>
      </c>
      <c r="D23" s="100" t="s">
        <v>28</v>
      </c>
      <c r="E23" s="760" t="s">
        <v>934</v>
      </c>
      <c r="F23" s="1235"/>
      <c r="G23" s="353" t="s">
        <v>289</v>
      </c>
      <c r="H23" s="9" t="s">
        <v>32</v>
      </c>
      <c r="I23" s="598"/>
      <c r="J23" s="303">
        <v>1</v>
      </c>
      <c r="K23" s="11">
        <v>4200</v>
      </c>
      <c r="L23" s="534" t="str">
        <f t="shared" si="0"/>
        <v/>
      </c>
      <c r="M23" s="366" t="s">
        <v>23</v>
      </c>
      <c r="N23" s="599"/>
      <c r="O23" s="408"/>
      <c r="R23" s="44"/>
    </row>
    <row r="24" spans="1:18" ht="17.25" customHeight="1">
      <c r="A24" s="2"/>
      <c r="B24" s="456">
        <v>3401</v>
      </c>
      <c r="C24" s="757" t="s">
        <v>287</v>
      </c>
      <c r="D24" s="94" t="s">
        <v>33</v>
      </c>
      <c r="E24" s="167" t="s">
        <v>935</v>
      </c>
      <c r="F24" s="1236"/>
      <c r="G24" s="1219" t="s">
        <v>289</v>
      </c>
      <c r="H24" s="1220" t="s">
        <v>35</v>
      </c>
      <c r="I24" s="1221" t="s">
        <v>185</v>
      </c>
      <c r="J24" s="1222">
        <v>1</v>
      </c>
      <c r="K24" s="1203">
        <v>4200</v>
      </c>
      <c r="L24" s="483" t="str">
        <f t="shared" si="0"/>
        <v/>
      </c>
      <c r="M24" s="1223" t="s">
        <v>23</v>
      </c>
      <c r="N24" s="1224"/>
      <c r="O24" s="408"/>
      <c r="R24" s="44"/>
    </row>
    <row r="25" spans="1:18" ht="17.25" customHeight="1">
      <c r="A25" s="2"/>
      <c r="B25" s="457">
        <v>3404</v>
      </c>
      <c r="C25" s="246" t="s">
        <v>27</v>
      </c>
      <c r="D25" s="110" t="s">
        <v>28</v>
      </c>
      <c r="E25" s="96" t="s">
        <v>29</v>
      </c>
      <c r="F25" s="1260" t="s">
        <v>30</v>
      </c>
      <c r="G25" s="744" t="s">
        <v>31</v>
      </c>
      <c r="H25" s="452" t="s">
        <v>32</v>
      </c>
      <c r="I25" s="1004"/>
      <c r="J25" s="173">
        <v>1</v>
      </c>
      <c r="K25" s="314">
        <v>3900</v>
      </c>
      <c r="L25" s="528" t="str">
        <f t="shared" si="0"/>
        <v/>
      </c>
      <c r="M25" s="366" t="s">
        <v>23</v>
      </c>
      <c r="N25" s="599"/>
      <c r="O25" s="408"/>
      <c r="R25" s="44"/>
    </row>
    <row r="26" spans="1:18" ht="17.25" customHeight="1">
      <c r="A26" s="2"/>
      <c r="B26" s="459">
        <v>3404</v>
      </c>
      <c r="C26" s="307" t="s">
        <v>27</v>
      </c>
      <c r="D26" s="100" t="s">
        <v>33</v>
      </c>
      <c r="E26" s="153" t="s">
        <v>34</v>
      </c>
      <c r="F26" s="1260"/>
      <c r="G26" s="594" t="s">
        <v>31</v>
      </c>
      <c r="H26" s="452" t="s">
        <v>35</v>
      </c>
      <c r="I26" s="1004"/>
      <c r="J26" s="173">
        <v>1</v>
      </c>
      <c r="K26" s="314">
        <v>3900</v>
      </c>
      <c r="L26" s="528" t="str">
        <f t="shared" si="0"/>
        <v/>
      </c>
      <c r="M26" s="366" t="s">
        <v>23</v>
      </c>
      <c r="N26" s="600"/>
      <c r="O26" s="408"/>
      <c r="P26" s="408"/>
      <c r="R26" s="44"/>
    </row>
    <row r="27" spans="1:18" ht="17.25" customHeight="1">
      <c r="A27" s="2"/>
      <c r="B27" s="459">
        <v>3404</v>
      </c>
      <c r="C27" s="307" t="s">
        <v>24</v>
      </c>
      <c r="D27" s="100" t="s">
        <v>28</v>
      </c>
      <c r="E27" s="97" t="s">
        <v>36</v>
      </c>
      <c r="F27" s="1260"/>
      <c r="G27" s="353" t="s">
        <v>37</v>
      </c>
      <c r="H27" s="9" t="s">
        <v>32</v>
      </c>
      <c r="I27" s="1178"/>
      <c r="J27" s="303">
        <v>1</v>
      </c>
      <c r="K27" s="11">
        <v>3900</v>
      </c>
      <c r="L27" s="534" t="str">
        <f t="shared" si="0"/>
        <v/>
      </c>
      <c r="M27" s="366" t="s">
        <v>23</v>
      </c>
      <c r="N27" s="599"/>
      <c r="O27" s="408"/>
      <c r="R27" s="44"/>
    </row>
    <row r="28" spans="1:18" ht="17.25" customHeight="1">
      <c r="A28" s="2"/>
      <c r="B28" s="459">
        <v>3404</v>
      </c>
      <c r="C28" s="352" t="s">
        <v>24</v>
      </c>
      <c r="D28" s="100" t="s">
        <v>33</v>
      </c>
      <c r="E28" s="153" t="s">
        <v>38</v>
      </c>
      <c r="F28" s="1260"/>
      <c r="G28" s="353" t="s">
        <v>37</v>
      </c>
      <c r="H28" s="9" t="s">
        <v>35</v>
      </c>
      <c r="I28" s="1004"/>
      <c r="J28" s="303">
        <v>1</v>
      </c>
      <c r="K28" s="11">
        <v>3900</v>
      </c>
      <c r="L28" s="534" t="str">
        <f t="shared" si="0"/>
        <v/>
      </c>
      <c r="M28" s="366" t="s">
        <v>23</v>
      </c>
      <c r="N28" s="602"/>
      <c r="O28" s="408"/>
      <c r="R28" s="44"/>
    </row>
    <row r="29" spans="1:18" ht="17.25" customHeight="1">
      <c r="A29" s="2"/>
      <c r="B29" s="459">
        <v>3404</v>
      </c>
      <c r="C29" s="307" t="s">
        <v>39</v>
      </c>
      <c r="D29" s="100" t="s">
        <v>28</v>
      </c>
      <c r="E29" s="153" t="s">
        <v>40</v>
      </c>
      <c r="F29" s="1260"/>
      <c r="G29" s="353" t="s">
        <v>41</v>
      </c>
      <c r="H29" s="9" t="s">
        <v>32</v>
      </c>
      <c r="I29" s="1179"/>
      <c r="J29" s="173">
        <v>1</v>
      </c>
      <c r="K29" s="11">
        <v>3900</v>
      </c>
      <c r="L29" s="534" t="str">
        <f t="shared" si="0"/>
        <v/>
      </c>
      <c r="M29" s="366" t="s">
        <v>23</v>
      </c>
      <c r="N29" s="600"/>
      <c r="O29" s="408"/>
      <c r="R29" s="44"/>
    </row>
    <row r="30" spans="1:18" ht="17.25" customHeight="1">
      <c r="A30" s="2"/>
      <c r="B30" s="459">
        <v>3404</v>
      </c>
      <c r="C30" s="307" t="s">
        <v>39</v>
      </c>
      <c r="D30" s="100" t="s">
        <v>33</v>
      </c>
      <c r="E30" s="153" t="s">
        <v>42</v>
      </c>
      <c r="F30" s="1260"/>
      <c r="G30" s="353" t="s">
        <v>41</v>
      </c>
      <c r="H30" s="9" t="s">
        <v>35</v>
      </c>
      <c r="I30" s="1180"/>
      <c r="J30" s="303">
        <v>1</v>
      </c>
      <c r="K30" s="11">
        <v>3900</v>
      </c>
      <c r="L30" s="534" t="str">
        <f t="shared" si="0"/>
        <v/>
      </c>
      <c r="M30" s="366" t="s">
        <v>23</v>
      </c>
      <c r="N30" s="599"/>
      <c r="O30" s="408"/>
      <c r="R30" s="44"/>
    </row>
    <row r="31" spans="1:18" ht="17.25" customHeight="1">
      <c r="A31" s="2"/>
      <c r="B31" s="459">
        <v>3404</v>
      </c>
      <c r="C31" s="307" t="s">
        <v>43</v>
      </c>
      <c r="D31" s="100" t="s">
        <v>28</v>
      </c>
      <c r="E31" s="153" t="s">
        <v>44</v>
      </c>
      <c r="F31" s="1260"/>
      <c r="G31" s="354" t="s">
        <v>45</v>
      </c>
      <c r="H31" s="9" t="s">
        <v>32</v>
      </c>
      <c r="I31" s="1179"/>
      <c r="J31" s="303">
        <v>1</v>
      </c>
      <c r="K31" s="11">
        <v>3900</v>
      </c>
      <c r="L31" s="534" t="str">
        <f t="shared" si="0"/>
        <v/>
      </c>
      <c r="M31" s="366" t="s">
        <v>23</v>
      </c>
      <c r="N31" s="602"/>
      <c r="O31" s="408"/>
      <c r="R31" s="44"/>
    </row>
    <row r="32" spans="1:18" ht="17.25" customHeight="1">
      <c r="A32" s="2"/>
      <c r="B32" s="459">
        <v>3404</v>
      </c>
      <c r="C32" s="307" t="s">
        <v>43</v>
      </c>
      <c r="D32" s="100" t="s">
        <v>33</v>
      </c>
      <c r="E32" s="153" t="s">
        <v>46</v>
      </c>
      <c r="F32" s="1260"/>
      <c r="G32" s="354" t="s">
        <v>45</v>
      </c>
      <c r="H32" s="9" t="s">
        <v>35</v>
      </c>
      <c r="I32" s="1180"/>
      <c r="J32" s="303">
        <v>1</v>
      </c>
      <c r="K32" s="11">
        <v>3900</v>
      </c>
      <c r="L32" s="534" t="str">
        <f t="shared" si="0"/>
        <v/>
      </c>
      <c r="M32" s="366" t="s">
        <v>23</v>
      </c>
      <c r="N32" s="602"/>
      <c r="O32" s="408"/>
      <c r="R32" s="44"/>
    </row>
    <row r="33" spans="1:18" ht="17.25" customHeight="1">
      <c r="A33" s="2"/>
      <c r="B33" s="459">
        <v>3404</v>
      </c>
      <c r="C33" s="307" t="s">
        <v>47</v>
      </c>
      <c r="D33" s="100" t="s">
        <v>28</v>
      </c>
      <c r="E33" s="153" t="s">
        <v>48</v>
      </c>
      <c r="F33" s="1260"/>
      <c r="G33" s="353" t="s">
        <v>49</v>
      </c>
      <c r="H33" s="9" t="s">
        <v>32</v>
      </c>
      <c r="I33" s="1179"/>
      <c r="J33" s="303">
        <v>1</v>
      </c>
      <c r="K33" s="11">
        <v>3900</v>
      </c>
      <c r="L33" s="534" t="str">
        <f t="shared" si="0"/>
        <v/>
      </c>
      <c r="M33" s="366" t="s">
        <v>23</v>
      </c>
      <c r="N33" s="600"/>
      <c r="O33" s="408"/>
      <c r="R33" s="44"/>
    </row>
    <row r="34" spans="1:18" ht="17.25" customHeight="1">
      <c r="A34" s="2"/>
      <c r="B34" s="459">
        <v>3404</v>
      </c>
      <c r="C34" s="307" t="s">
        <v>47</v>
      </c>
      <c r="D34" s="100" t="s">
        <v>33</v>
      </c>
      <c r="E34" s="153" t="s">
        <v>50</v>
      </c>
      <c r="F34" s="1260"/>
      <c r="G34" s="353" t="s">
        <v>49</v>
      </c>
      <c r="H34" s="9" t="s">
        <v>35</v>
      </c>
      <c r="I34" s="1179"/>
      <c r="J34" s="303">
        <v>1</v>
      </c>
      <c r="K34" s="11">
        <v>3900</v>
      </c>
      <c r="L34" s="534" t="str">
        <f t="shared" si="0"/>
        <v/>
      </c>
      <c r="M34" s="366" t="s">
        <v>23</v>
      </c>
      <c r="N34" s="600"/>
      <c r="O34" s="408"/>
      <c r="R34" s="44"/>
    </row>
    <row r="35" spans="1:18" ht="17.25" customHeight="1">
      <c r="A35" s="461"/>
      <c r="B35" s="459">
        <v>3404</v>
      </c>
      <c r="C35" s="307" t="s">
        <v>51</v>
      </c>
      <c r="D35" s="352" t="s">
        <v>28</v>
      </c>
      <c r="E35" s="97" t="s">
        <v>52</v>
      </c>
      <c r="F35" s="1260"/>
      <c r="G35" s="91" t="s">
        <v>53</v>
      </c>
      <c r="H35" s="9" t="s">
        <v>32</v>
      </c>
      <c r="I35" s="1181"/>
      <c r="J35" s="337">
        <v>1</v>
      </c>
      <c r="K35" s="11">
        <v>3900</v>
      </c>
      <c r="L35" s="534" t="str">
        <f t="shared" si="0"/>
        <v/>
      </c>
      <c r="M35" s="366" t="s">
        <v>23</v>
      </c>
      <c r="N35" s="600"/>
      <c r="O35" s="408"/>
      <c r="R35" s="44"/>
    </row>
    <row r="36" spans="1:18" ht="17.25" customHeight="1">
      <c r="A36" s="2"/>
      <c r="B36" s="439">
        <v>3404</v>
      </c>
      <c r="C36" s="214" t="s">
        <v>51</v>
      </c>
      <c r="D36" s="177" t="s">
        <v>33</v>
      </c>
      <c r="E36" s="236" t="s">
        <v>54</v>
      </c>
      <c r="F36" s="1261"/>
      <c r="G36" s="311" t="s">
        <v>53</v>
      </c>
      <c r="H36" s="453" t="s">
        <v>35</v>
      </c>
      <c r="I36" s="1182"/>
      <c r="J36" s="241">
        <v>1</v>
      </c>
      <c r="K36" s="139">
        <v>3900</v>
      </c>
      <c r="L36" s="481" t="str">
        <f t="shared" si="0"/>
        <v/>
      </c>
      <c r="M36" s="410" t="s">
        <v>23</v>
      </c>
      <c r="N36" s="556"/>
      <c r="O36" s="408"/>
      <c r="R36" s="44"/>
    </row>
    <row r="37" spans="1:18" ht="17.25" customHeight="1">
      <c r="A37" s="2"/>
      <c r="B37" s="457">
        <v>3405</v>
      </c>
      <c r="C37" s="246" t="s">
        <v>27</v>
      </c>
      <c r="D37" s="110" t="s">
        <v>21</v>
      </c>
      <c r="E37" s="355">
        <v>4582325285615</v>
      </c>
      <c r="F37" s="1262" t="s">
        <v>55</v>
      </c>
      <c r="G37" s="305" t="s">
        <v>56</v>
      </c>
      <c r="H37" s="452"/>
      <c r="I37" s="596"/>
      <c r="J37" s="351">
        <v>1</v>
      </c>
      <c r="K37" s="13">
        <v>17000</v>
      </c>
      <c r="L37" s="626" t="str">
        <f t="shared" si="0"/>
        <v/>
      </c>
      <c r="M37" s="365" t="s">
        <v>23</v>
      </c>
      <c r="N37" s="601"/>
      <c r="O37" s="408"/>
      <c r="R37" s="44"/>
    </row>
    <row r="38" spans="1:18" ht="17.25" customHeight="1">
      <c r="A38" s="2"/>
      <c r="B38" s="459">
        <v>3405</v>
      </c>
      <c r="C38" s="307" t="s">
        <v>57</v>
      </c>
      <c r="D38" s="100" t="s">
        <v>21</v>
      </c>
      <c r="E38" s="309">
        <v>4582325285622</v>
      </c>
      <c r="F38" s="1263"/>
      <c r="G38" s="41" t="s">
        <v>58</v>
      </c>
      <c r="H38" s="9"/>
      <c r="I38" s="597"/>
      <c r="J38" s="303">
        <v>1</v>
      </c>
      <c r="K38" s="11">
        <v>17000</v>
      </c>
      <c r="L38" s="534" t="str">
        <f t="shared" si="0"/>
        <v/>
      </c>
      <c r="M38" s="531" t="s">
        <v>23</v>
      </c>
      <c r="N38" s="600"/>
      <c r="O38" s="408"/>
      <c r="R38" s="44"/>
    </row>
    <row r="39" spans="1:18" ht="17.25" customHeight="1">
      <c r="A39" s="2"/>
      <c r="B39" s="444">
        <v>3405</v>
      </c>
      <c r="C39" s="308" t="s">
        <v>59</v>
      </c>
      <c r="D39" s="177" t="s">
        <v>21</v>
      </c>
      <c r="E39" s="310">
        <v>4582325285639</v>
      </c>
      <c r="F39" s="1264"/>
      <c r="G39" s="227" t="s">
        <v>60</v>
      </c>
      <c r="H39" s="453"/>
      <c r="I39" s="471"/>
      <c r="J39" s="241">
        <v>1</v>
      </c>
      <c r="K39" s="139">
        <v>17000</v>
      </c>
      <c r="L39" s="481" t="str">
        <f t="shared" si="0"/>
        <v/>
      </c>
      <c r="M39" s="364" t="s">
        <v>23</v>
      </c>
      <c r="N39" s="556"/>
      <c r="O39" s="408"/>
      <c r="R39" s="44"/>
    </row>
    <row r="40" spans="1:18" ht="17.25" customHeight="1">
      <c r="A40" s="2"/>
      <c r="B40" s="458">
        <v>3303</v>
      </c>
      <c r="C40" s="225" t="s">
        <v>59</v>
      </c>
      <c r="D40" s="99" t="s">
        <v>21</v>
      </c>
      <c r="E40" s="163" t="s">
        <v>61</v>
      </c>
      <c r="F40" s="1257" t="s">
        <v>62</v>
      </c>
      <c r="G40" s="43" t="s">
        <v>60</v>
      </c>
      <c r="H40" s="458"/>
      <c r="I40" s="473"/>
      <c r="J40" s="247">
        <v>1</v>
      </c>
      <c r="K40" s="58">
        <v>8000</v>
      </c>
      <c r="L40" s="528" t="str">
        <f t="shared" si="0"/>
        <v/>
      </c>
      <c r="M40" s="366" t="s">
        <v>23</v>
      </c>
      <c r="N40" s="599"/>
      <c r="O40" s="408"/>
      <c r="R40" s="44"/>
    </row>
    <row r="41" spans="1:18" ht="17.25" customHeight="1">
      <c r="A41" s="2"/>
      <c r="B41" s="457">
        <v>3303</v>
      </c>
      <c r="C41" s="246" t="s">
        <v>27</v>
      </c>
      <c r="D41" s="96" t="s">
        <v>21</v>
      </c>
      <c r="E41" s="166" t="s">
        <v>63</v>
      </c>
      <c r="F41" s="1258"/>
      <c r="G41" s="40" t="s">
        <v>31</v>
      </c>
      <c r="H41" s="457"/>
      <c r="I41" s="1208" t="s">
        <v>1353</v>
      </c>
      <c r="J41" s="443">
        <v>1</v>
      </c>
      <c r="K41" s="58">
        <v>8000</v>
      </c>
      <c r="L41" s="528" t="str">
        <f t="shared" si="0"/>
        <v/>
      </c>
      <c r="M41" s="366" t="s">
        <v>23</v>
      </c>
      <c r="N41" s="600"/>
      <c r="O41" s="408"/>
      <c r="R41" s="44"/>
    </row>
    <row r="42" spans="1:18" ht="17.25" customHeight="1">
      <c r="A42" s="2"/>
      <c r="B42" s="456">
        <v>3303</v>
      </c>
      <c r="C42" s="226" t="s">
        <v>64</v>
      </c>
      <c r="D42" s="98" t="s">
        <v>21</v>
      </c>
      <c r="E42" s="157" t="s">
        <v>65</v>
      </c>
      <c r="F42" s="1259"/>
      <c r="G42" s="435" t="s">
        <v>761</v>
      </c>
      <c r="H42" s="436"/>
      <c r="I42" s="655" t="s">
        <v>185</v>
      </c>
      <c r="J42" s="656">
        <v>1</v>
      </c>
      <c r="K42" s="437">
        <v>8000</v>
      </c>
      <c r="L42" s="483" t="str">
        <f t="shared" si="0"/>
        <v/>
      </c>
      <c r="M42" s="650" t="s">
        <v>23</v>
      </c>
      <c r="N42" s="651"/>
      <c r="O42" s="408"/>
      <c r="R42" s="44"/>
    </row>
    <row r="43" spans="1:18" ht="17.25" customHeight="1">
      <c r="A43" s="2"/>
      <c r="B43" s="449">
        <v>3302</v>
      </c>
      <c r="C43" s="449">
        <v>10</v>
      </c>
      <c r="D43" s="135" t="s">
        <v>21</v>
      </c>
      <c r="E43" s="154" t="s">
        <v>68</v>
      </c>
      <c r="F43" s="1234" t="s">
        <v>69</v>
      </c>
      <c r="G43" s="40" t="s">
        <v>31</v>
      </c>
      <c r="H43" s="449"/>
      <c r="I43" s="475"/>
      <c r="J43" s="445">
        <v>1</v>
      </c>
      <c r="K43" s="361">
        <v>11500</v>
      </c>
      <c r="L43" s="482" t="str">
        <f t="shared" si="0"/>
        <v/>
      </c>
      <c r="M43" s="366" t="s">
        <v>23</v>
      </c>
      <c r="N43" s="601"/>
      <c r="O43" s="408"/>
      <c r="R43" s="44"/>
    </row>
    <row r="44" spans="1:18" ht="17.25" customHeight="1">
      <c r="A44" s="2"/>
      <c r="B44" s="459">
        <v>3302</v>
      </c>
      <c r="C44" s="459">
        <v>56</v>
      </c>
      <c r="D44" s="97" t="s">
        <v>21</v>
      </c>
      <c r="E44" s="162" t="s">
        <v>70</v>
      </c>
      <c r="F44" s="1235"/>
      <c r="G44" s="91" t="s">
        <v>60</v>
      </c>
      <c r="H44" s="459"/>
      <c r="I44" s="474"/>
      <c r="J44" s="132">
        <v>1</v>
      </c>
      <c r="K44" s="304">
        <v>11500</v>
      </c>
      <c r="L44" s="534" t="str">
        <f t="shared" si="0"/>
        <v/>
      </c>
      <c r="M44" s="366" t="s">
        <v>23</v>
      </c>
      <c r="N44" s="600"/>
      <c r="O44" s="408" t="s">
        <v>71</v>
      </c>
      <c r="R44" s="44"/>
    </row>
    <row r="45" spans="1:18" ht="17.25" customHeight="1">
      <c r="A45" s="2"/>
      <c r="B45" s="444">
        <v>3302</v>
      </c>
      <c r="C45" s="175" t="s">
        <v>64</v>
      </c>
      <c r="D45" s="175" t="s">
        <v>21</v>
      </c>
      <c r="E45" s="164" t="s">
        <v>72</v>
      </c>
      <c r="F45" s="1236"/>
      <c r="G45" s="1005" t="s">
        <v>761</v>
      </c>
      <c r="H45" s="1006"/>
      <c r="I45" s="655" t="s">
        <v>185</v>
      </c>
      <c r="J45" s="1007">
        <v>1</v>
      </c>
      <c r="K45" s="1008">
        <v>11500</v>
      </c>
      <c r="L45" s="1009" t="str">
        <f t="shared" si="0"/>
        <v/>
      </c>
      <c r="M45" s="650" t="s">
        <v>23</v>
      </c>
      <c r="N45" s="651"/>
      <c r="O45" s="408"/>
      <c r="R45" s="44"/>
    </row>
    <row r="46" spans="1:18" ht="17.25" customHeight="1">
      <c r="A46" s="1"/>
      <c r="B46" s="14">
        <v>3206</v>
      </c>
      <c r="C46" s="92" t="s">
        <v>27</v>
      </c>
      <c r="D46" s="92" t="s">
        <v>21</v>
      </c>
      <c r="E46" s="93">
        <v>4589750319038</v>
      </c>
      <c r="F46" s="1254" t="s">
        <v>76</v>
      </c>
      <c r="G46" s="40" t="s">
        <v>31</v>
      </c>
      <c r="H46" s="138"/>
      <c r="I46" s="470"/>
      <c r="J46" s="452">
        <v>1</v>
      </c>
      <c r="K46" s="314">
        <v>12000</v>
      </c>
      <c r="L46" s="528" t="str">
        <f t="shared" si="0"/>
        <v/>
      </c>
      <c r="M46" s="366" t="s">
        <v>23</v>
      </c>
      <c r="N46" s="599"/>
      <c r="O46" s="408"/>
      <c r="P46" s="1"/>
    </row>
    <row r="47" spans="1:18" ht="17.25" customHeight="1">
      <c r="A47" s="1"/>
      <c r="B47" s="451">
        <v>3206</v>
      </c>
      <c r="C47" s="140" t="s">
        <v>59</v>
      </c>
      <c r="D47" s="140" t="s">
        <v>21</v>
      </c>
      <c r="E47" s="141">
        <v>4589750319045</v>
      </c>
      <c r="F47" s="1255"/>
      <c r="G47" s="217" t="s">
        <v>60</v>
      </c>
      <c r="H47" s="218"/>
      <c r="I47" s="468"/>
      <c r="J47" s="451">
        <v>1</v>
      </c>
      <c r="K47" s="137">
        <v>12000</v>
      </c>
      <c r="L47" s="480" t="str">
        <f t="shared" si="0"/>
        <v/>
      </c>
      <c r="M47" s="366" t="s">
        <v>23</v>
      </c>
      <c r="N47" s="602"/>
      <c r="O47" s="408"/>
      <c r="P47" s="1"/>
    </row>
    <row r="48" spans="1:18" ht="17.25" customHeight="1">
      <c r="A48" s="1"/>
      <c r="B48" s="450">
        <v>3206</v>
      </c>
      <c r="C48" s="94" t="s">
        <v>64</v>
      </c>
      <c r="D48" s="94" t="s">
        <v>21</v>
      </c>
      <c r="E48" s="95">
        <v>4589750320928</v>
      </c>
      <c r="F48" s="1256"/>
      <c r="G48" s="42" t="s">
        <v>761</v>
      </c>
      <c r="H48" s="215"/>
      <c r="I48" s="1010" t="s">
        <v>1354</v>
      </c>
      <c r="J48" s="450">
        <v>1</v>
      </c>
      <c r="K48" s="339">
        <v>12000</v>
      </c>
      <c r="L48" s="479" t="str">
        <f t="shared" si="0"/>
        <v/>
      </c>
      <c r="M48" s="410" t="s">
        <v>23</v>
      </c>
      <c r="N48" s="498"/>
      <c r="O48" s="408"/>
      <c r="P48" s="1"/>
      <c r="Q48" s="360"/>
    </row>
    <row r="49" spans="1:19" ht="34.5" customHeight="1">
      <c r="A49" s="1"/>
      <c r="B49" s="444">
        <v>3403</v>
      </c>
      <c r="C49" s="175" t="s">
        <v>59</v>
      </c>
      <c r="D49" s="175" t="s">
        <v>21</v>
      </c>
      <c r="E49" s="157" t="s">
        <v>78</v>
      </c>
      <c r="F49" s="909" t="s">
        <v>921</v>
      </c>
      <c r="G49" s="435" t="s">
        <v>60</v>
      </c>
      <c r="H49" s="436" t="s">
        <v>77</v>
      </c>
      <c r="I49" s="1197" t="s">
        <v>185</v>
      </c>
      <c r="J49" s="1198">
        <v>1</v>
      </c>
      <c r="K49" s="1143">
        <v>3400</v>
      </c>
      <c r="L49" s="1009" t="str">
        <f t="shared" si="0"/>
        <v/>
      </c>
      <c r="M49" s="1199" t="s">
        <v>23</v>
      </c>
      <c r="N49" s="651"/>
      <c r="O49" s="408"/>
      <c r="P49" s="1"/>
      <c r="Q49" s="360"/>
      <c r="S49" s="360"/>
    </row>
    <row r="50" spans="1:19" ht="17.25" customHeight="1">
      <c r="A50" s="1"/>
      <c r="B50" s="105">
        <v>3204</v>
      </c>
      <c r="C50" s="92" t="s">
        <v>79</v>
      </c>
      <c r="D50" s="92" t="s">
        <v>21</v>
      </c>
      <c r="E50" s="93" t="s">
        <v>80</v>
      </c>
      <c r="F50" s="1248" t="s">
        <v>81</v>
      </c>
      <c r="G50" s="43" t="s">
        <v>82</v>
      </c>
      <c r="H50" s="52"/>
      <c r="I50" s="469"/>
      <c r="J50" s="12">
        <v>1</v>
      </c>
      <c r="K50" s="13">
        <v>6800</v>
      </c>
      <c r="L50" s="626" t="str">
        <f t="shared" si="0"/>
        <v/>
      </c>
      <c r="M50" s="366" t="s">
        <v>23</v>
      </c>
      <c r="N50" s="599"/>
      <c r="O50" s="408"/>
      <c r="P50" s="1"/>
    </row>
    <row r="51" spans="1:19" ht="17.25" customHeight="1" thickBot="1">
      <c r="A51" s="1"/>
      <c r="B51" s="107">
        <v>3204</v>
      </c>
      <c r="C51" s="94">
        <v>80</v>
      </c>
      <c r="D51" s="94" t="s">
        <v>21</v>
      </c>
      <c r="E51" s="95" t="s">
        <v>83</v>
      </c>
      <c r="F51" s="1249"/>
      <c r="G51" s="1005" t="s">
        <v>84</v>
      </c>
      <c r="H51" s="1200"/>
      <c r="I51" s="1201" t="s">
        <v>1349</v>
      </c>
      <c r="J51" s="1202">
        <v>1</v>
      </c>
      <c r="K51" s="1203">
        <v>6800</v>
      </c>
      <c r="L51" s="1204" t="str">
        <f t="shared" si="0"/>
        <v/>
      </c>
      <c r="M51" s="1205" t="s">
        <v>23</v>
      </c>
      <c r="N51" s="651"/>
      <c r="O51" s="408"/>
      <c r="P51" s="1"/>
    </row>
    <row r="52" spans="1:19" ht="16.5" thickBot="1">
      <c r="A52" s="1"/>
      <c r="B52" s="1"/>
      <c r="C52" s="22"/>
      <c r="D52" s="22"/>
      <c r="E52" s="1"/>
      <c r="F52" s="1"/>
      <c r="G52" s="1"/>
      <c r="H52" s="23"/>
      <c r="I52" s="1"/>
      <c r="J52" s="1"/>
      <c r="K52" s="1"/>
      <c r="L52" s="1"/>
      <c r="M52" s="370"/>
      <c r="N52" s="433">
        <f>SUM(N7:N51)</f>
        <v>0</v>
      </c>
      <c r="O52" s="1"/>
      <c r="P52" s="1"/>
    </row>
    <row r="53" spans="1:19" ht="17.25" thickTop="1" thickBot="1">
      <c r="A53" s="1"/>
      <c r="B53" s="1" t="s">
        <v>85</v>
      </c>
      <c r="C53" s="22"/>
      <c r="D53" s="22"/>
      <c r="E53" s="1"/>
      <c r="F53" s="1"/>
      <c r="G53" s="1"/>
      <c r="H53" s="23"/>
      <c r="I53" s="1"/>
      <c r="J53" s="1"/>
      <c r="K53" s="24"/>
      <c r="L53" s="24"/>
      <c r="M53" s="371"/>
      <c r="N53" s="2"/>
      <c r="O53" s="1"/>
      <c r="P53" s="1"/>
    </row>
    <row r="54" spans="1:19" ht="15.75">
      <c r="A54" s="1"/>
      <c r="B54" s="1237"/>
      <c r="C54" s="1238"/>
      <c r="D54" s="1238"/>
      <c r="E54" s="1238"/>
      <c r="F54" s="1238"/>
      <c r="G54" s="1238"/>
      <c r="H54" s="1238"/>
      <c r="I54" s="1238"/>
      <c r="J54" s="1238"/>
      <c r="K54" s="1238"/>
      <c r="L54" s="1238"/>
      <c r="M54" s="1238"/>
      <c r="N54" s="1239"/>
      <c r="O54" s="1"/>
      <c r="P54" s="1"/>
    </row>
    <row r="55" spans="1:19" ht="15.75">
      <c r="A55" s="1"/>
      <c r="B55" s="1240"/>
      <c r="C55" s="1241"/>
      <c r="D55" s="1241"/>
      <c r="E55" s="1241"/>
      <c r="F55" s="1241"/>
      <c r="G55" s="1241"/>
      <c r="H55" s="1241"/>
      <c r="I55" s="1241"/>
      <c r="J55" s="1241"/>
      <c r="K55" s="1241"/>
      <c r="L55" s="1241"/>
      <c r="M55" s="1241"/>
      <c r="N55" s="1242"/>
      <c r="O55" s="1"/>
      <c r="P55" s="1"/>
    </row>
    <row r="56" spans="1:19" ht="23.25" customHeight="1" thickBot="1">
      <c r="A56" s="1"/>
      <c r="B56" s="1243"/>
      <c r="C56" s="1244"/>
      <c r="D56" s="1244"/>
      <c r="E56" s="1244"/>
      <c r="F56" s="1244"/>
      <c r="G56" s="1244"/>
      <c r="H56" s="1244"/>
      <c r="I56" s="1244"/>
      <c r="J56" s="1244"/>
      <c r="K56" s="1244"/>
      <c r="L56" s="1244"/>
      <c r="M56" s="1244"/>
      <c r="N56" s="1245"/>
      <c r="O56" s="1"/>
      <c r="P56" s="1"/>
    </row>
    <row r="57" spans="1:19" ht="15.75">
      <c r="A57" s="1"/>
      <c r="B57" s="1"/>
      <c r="C57" s="22"/>
      <c r="D57" s="22"/>
      <c r="E57" s="1"/>
      <c r="F57" s="1"/>
      <c r="G57" s="1"/>
      <c r="H57" s="23"/>
      <c r="I57" s="1"/>
      <c r="J57" s="1"/>
      <c r="K57" s="24"/>
      <c r="L57" s="24"/>
      <c r="M57" s="371"/>
      <c r="N57" s="2"/>
      <c r="O57" s="1"/>
      <c r="P57" s="1"/>
    </row>
    <row r="58" spans="1:19" ht="15.75">
      <c r="A58" s="1"/>
      <c r="B58" s="25" t="s">
        <v>86</v>
      </c>
      <c r="C58" s="25"/>
      <c r="D58" s="25"/>
      <c r="E58" s="25"/>
      <c r="F58" s="25"/>
      <c r="G58" s="25"/>
      <c r="H58" s="25"/>
      <c r="I58" s="25"/>
      <c r="J58" s="25"/>
      <c r="K58" s="24"/>
      <c r="L58" s="24"/>
      <c r="M58" s="371"/>
      <c r="N58" s="2"/>
      <c r="O58" s="1"/>
      <c r="P58" s="1"/>
    </row>
    <row r="59" spans="1:19" ht="15.75">
      <c r="A59" s="1"/>
      <c r="B59" s="25" t="s">
        <v>87</v>
      </c>
      <c r="C59" s="25"/>
      <c r="D59" s="25"/>
      <c r="E59" s="25"/>
      <c r="F59" s="25"/>
      <c r="G59" s="25"/>
      <c r="H59" s="25"/>
      <c r="I59" s="25"/>
      <c r="J59" s="25"/>
      <c r="K59" s="24"/>
      <c r="L59" s="24"/>
      <c r="M59" s="371"/>
      <c r="N59" s="2"/>
      <c r="O59" s="1"/>
      <c r="P59" s="1"/>
    </row>
    <row r="60" spans="1:19" ht="15.75">
      <c r="A60" s="1"/>
      <c r="B60" s="25" t="s">
        <v>88</v>
      </c>
      <c r="C60" s="25"/>
      <c r="D60" s="25"/>
      <c r="E60" s="25"/>
      <c r="F60" s="25"/>
      <c r="G60" s="25"/>
      <c r="H60" s="25"/>
      <c r="I60" s="25"/>
      <c r="J60" s="25"/>
      <c r="K60" s="24"/>
      <c r="L60" s="24"/>
      <c r="M60" s="371"/>
      <c r="N60" s="2"/>
      <c r="O60" s="1"/>
      <c r="P60" s="1"/>
    </row>
    <row r="61" spans="1:19" ht="15.75">
      <c r="A61" s="1"/>
      <c r="B61" s="1"/>
      <c r="C61" s="22"/>
      <c r="D61" s="22"/>
      <c r="E61" s="1"/>
      <c r="F61" s="1"/>
      <c r="G61" s="1"/>
      <c r="H61" s="23"/>
      <c r="I61" s="1"/>
      <c r="J61" s="1"/>
      <c r="K61" s="24"/>
      <c r="L61" s="24"/>
      <c r="M61" s="371"/>
      <c r="N61" s="2"/>
      <c r="O61" s="1"/>
      <c r="P61" s="1"/>
    </row>
    <row r="62" spans="1:19" ht="19.5">
      <c r="A62" s="6"/>
      <c r="D62" s="26" t="s">
        <v>89</v>
      </c>
      <c r="E62" s="460"/>
      <c r="F62" s="460"/>
      <c r="J62" s="460"/>
      <c r="N62" s="4"/>
      <c r="O62" s="6"/>
      <c r="P62" s="6"/>
    </row>
    <row r="63" spans="1:19" ht="15.75">
      <c r="A63" s="6"/>
      <c r="D63" s="27" t="s">
        <v>90</v>
      </c>
      <c r="E63" s="28"/>
      <c r="F63" s="28"/>
      <c r="H63" s="46" t="s">
        <v>91</v>
      </c>
      <c r="I63" s="65"/>
      <c r="J63" s="28"/>
      <c r="N63" s="4"/>
      <c r="O63" s="6"/>
      <c r="P63" s="6"/>
    </row>
    <row r="64" spans="1:19" ht="15.75" customHeight="1">
      <c r="A64" s="6"/>
      <c r="D64" s="29"/>
      <c r="E64" s="460"/>
      <c r="F64" s="460"/>
      <c r="G64" s="460"/>
      <c r="H64" s="460"/>
      <c r="I64" s="7"/>
      <c r="J64" s="6"/>
      <c r="K64" s="6"/>
      <c r="L64" s="6"/>
      <c r="M64" s="362"/>
      <c r="N64" s="6"/>
      <c r="O64" s="6"/>
    </row>
    <row r="65" spans="1:15" ht="18">
      <c r="A65" s="6"/>
      <c r="D65" s="30"/>
      <c r="E65" s="460"/>
      <c r="F65" s="47" t="s">
        <v>92</v>
      </c>
      <c r="G65" s="460"/>
      <c r="H65" s="460"/>
      <c r="I65" s="7"/>
      <c r="J65" s="6"/>
      <c r="K65" s="6"/>
      <c r="L65" s="6"/>
      <c r="M65" s="362"/>
      <c r="N65" s="6"/>
      <c r="O65" s="6"/>
    </row>
  </sheetData>
  <sheetProtection selectLockedCells="1"/>
  <autoFilter ref="N6:O6" xr:uid="{26870629-F8DF-4F89-AE80-ABC3B84384BB}"/>
  <mergeCells count="21">
    <mergeCell ref="F21:F24"/>
    <mergeCell ref="B54:N56"/>
    <mergeCell ref="C4:K5"/>
    <mergeCell ref="F50:F51"/>
    <mergeCell ref="F43:F45"/>
    <mergeCell ref="N4:O4"/>
    <mergeCell ref="F11:F16"/>
    <mergeCell ref="F46:F48"/>
    <mergeCell ref="F40:F42"/>
    <mergeCell ref="F25:F36"/>
    <mergeCell ref="F37:F39"/>
    <mergeCell ref="L6:M6"/>
    <mergeCell ref="F7:F10"/>
    <mergeCell ref="F18:F19"/>
    <mergeCell ref="K18:K19"/>
    <mergeCell ref="P1:R1"/>
    <mergeCell ref="B1:K1"/>
    <mergeCell ref="C2:D2"/>
    <mergeCell ref="E2:F2"/>
    <mergeCell ref="B3:N3"/>
    <mergeCell ref="L2:M2"/>
  </mergeCells>
  <phoneticPr fontId="22"/>
  <pageMargins left="0.2" right="0.22" top="0.5" bottom="0.24" header="0.3" footer="0.3"/>
  <pageSetup paperSize="9" scale="51" orientation="portrait" r:id="rId1"/>
  <ignoredErrors>
    <ignoredError sqref="E50 D43:D44 E43:E45 C40:E42 E25:E36 C25:D39 C50:D50 C45:D45 C49:E49 C7:D10 B17:D19 C20:D20 C46:D48 E51 C51:D51 C11:D16 C21:D24 E17:E24 E7:E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285"/>
  <sheetViews>
    <sheetView zoomScaleNormal="100" workbookViewId="0">
      <pane ySplit="6" topLeftCell="A7" activePane="bottomLeft" state="frozen"/>
      <selection pane="bottomLeft" activeCell="B4" sqref="B4"/>
    </sheetView>
  </sheetViews>
  <sheetFormatPr defaultColWidth="12.5" defaultRowHeight="15" customHeight="1"/>
  <cols>
    <col min="1" max="1" width="5.5" customWidth="1"/>
    <col min="2" max="2" width="6.5" customWidth="1"/>
    <col min="3" max="3" width="6.5" bestFit="1" customWidth="1"/>
    <col min="4" max="4" width="7.125" bestFit="1" customWidth="1"/>
    <col min="5" max="5" width="18" bestFit="1" customWidth="1"/>
    <col min="6" max="6" width="27.125" customWidth="1"/>
    <col min="7" max="7" width="17.5" customWidth="1"/>
    <col min="8" max="8" width="5.125" bestFit="1" customWidth="1"/>
    <col min="9" max="9" width="20.625" customWidth="1"/>
    <col min="10" max="10" width="7.125" customWidth="1"/>
    <col min="11" max="11" width="10.125" customWidth="1"/>
    <col min="12" max="12" width="7.25" customWidth="1"/>
    <col min="13" max="13" width="3.75" style="368" customWidth="1"/>
    <col min="14" max="14" width="10.625" customWidth="1"/>
    <col min="15" max="15" width="12.875" customWidth="1"/>
    <col min="16" max="16" width="12.625" customWidth="1"/>
    <col min="16114" max="16384" width="4.5" customWidth="1"/>
  </cols>
  <sheetData>
    <row r="1" spans="1:18" ht="53.25" customHeight="1" thickBot="1">
      <c r="A1" s="1"/>
      <c r="B1" s="1227" t="s">
        <v>762</v>
      </c>
      <c r="C1" s="1227"/>
      <c r="D1" s="1227"/>
      <c r="E1" s="1227"/>
      <c r="F1" s="1227"/>
      <c r="G1" s="1227"/>
      <c r="H1" s="1227"/>
      <c r="I1" s="1227"/>
      <c r="J1" s="1227"/>
      <c r="K1" s="1227"/>
      <c r="L1" s="440"/>
      <c r="M1" s="362"/>
      <c r="N1" s="269" t="str">
        <f>ドッグキャリー!N1</f>
        <v>2025/3/11 更新</v>
      </c>
      <c r="O1" s="269"/>
      <c r="P1" s="1"/>
    </row>
    <row r="2" spans="1:18" ht="49.5" customHeight="1" thickBot="1">
      <c r="A2" s="1"/>
      <c r="B2" s="440"/>
      <c r="C2" s="1228" t="s">
        <v>0</v>
      </c>
      <c r="D2" s="1229"/>
      <c r="E2" s="1230"/>
      <c r="F2" s="1231"/>
      <c r="G2" s="356" t="s">
        <v>1</v>
      </c>
      <c r="H2" s="3" t="s">
        <v>93</v>
      </c>
      <c r="I2" s="357"/>
      <c r="J2" s="4" t="s">
        <v>3</v>
      </c>
      <c r="K2" s="393"/>
      <c r="L2" s="1233" t="s">
        <v>4</v>
      </c>
      <c r="M2" s="1233"/>
      <c r="N2" s="394"/>
      <c r="O2" s="441" t="s">
        <v>5</v>
      </c>
      <c r="P2" s="6"/>
      <c r="Q2" s="460"/>
    </row>
    <row r="3" spans="1:18" ht="26.25" customHeight="1">
      <c r="A3" s="1"/>
      <c r="B3" s="1232" t="s">
        <v>6</v>
      </c>
      <c r="C3" s="1232"/>
      <c r="D3" s="1232"/>
      <c r="E3" s="1232"/>
      <c r="F3" s="1232"/>
      <c r="G3" s="1232"/>
      <c r="H3" s="1232"/>
      <c r="I3" s="1232"/>
      <c r="J3" s="1232"/>
      <c r="K3" s="1232"/>
      <c r="L3" s="1232"/>
      <c r="M3" s="1232"/>
      <c r="N3" s="1232"/>
      <c r="O3" s="212"/>
      <c r="P3" s="1"/>
    </row>
    <row r="4" spans="1:18" ht="43.5" customHeight="1">
      <c r="A4" s="1"/>
      <c r="B4" s="4"/>
      <c r="C4" s="1246" t="s">
        <v>7</v>
      </c>
      <c r="D4" s="1246"/>
      <c r="E4" s="1246"/>
      <c r="F4" s="1246"/>
      <c r="G4" s="1246"/>
      <c r="H4" s="1246"/>
      <c r="I4" s="1246"/>
      <c r="J4" s="1246"/>
      <c r="K4" s="1246"/>
      <c r="L4" s="442"/>
      <c r="M4" s="363"/>
      <c r="N4" s="1250"/>
      <c r="O4" s="1250"/>
      <c r="P4" s="1"/>
    </row>
    <row r="5" spans="1:18" ht="24" customHeight="1" thickBot="1">
      <c r="A5" s="1"/>
      <c r="B5" s="5"/>
      <c r="C5" s="1247"/>
      <c r="D5" s="1247"/>
      <c r="E5" s="1247"/>
      <c r="F5" s="1247"/>
      <c r="G5" s="1247"/>
      <c r="H5" s="1247"/>
      <c r="I5" s="1247"/>
      <c r="J5" s="1247"/>
      <c r="K5" s="1247"/>
      <c r="L5" s="442"/>
      <c r="M5" s="363"/>
      <c r="N5" s="45"/>
      <c r="O5" s="1"/>
      <c r="P5" s="1"/>
    </row>
    <row r="6" spans="1:18" ht="27" customHeight="1" thickBot="1">
      <c r="A6" s="2"/>
      <c r="B6" s="35" t="s">
        <v>8</v>
      </c>
      <c r="C6" s="36" t="s">
        <v>9</v>
      </c>
      <c r="D6" s="36" t="s">
        <v>10</v>
      </c>
      <c r="E6" s="734" t="s">
        <v>11</v>
      </c>
      <c r="F6" s="35" t="s">
        <v>12</v>
      </c>
      <c r="G6" s="37" t="s">
        <v>13</v>
      </c>
      <c r="H6" s="35" t="s">
        <v>14</v>
      </c>
      <c r="I6" s="39" t="s">
        <v>15</v>
      </c>
      <c r="J6" s="465" t="s">
        <v>16</v>
      </c>
      <c r="K6" s="38" t="s">
        <v>17</v>
      </c>
      <c r="L6" s="1265" t="s">
        <v>18</v>
      </c>
      <c r="M6" s="1266"/>
      <c r="N6" s="8" t="s">
        <v>19</v>
      </c>
      <c r="R6" s="44"/>
    </row>
    <row r="7" spans="1:18" ht="15.75" customHeight="1" thickTop="1">
      <c r="A7" s="2"/>
      <c r="B7" s="228">
        <v>1401</v>
      </c>
      <c r="C7" s="231">
        <v>36</v>
      </c>
      <c r="D7" s="312" t="s">
        <v>763</v>
      </c>
      <c r="E7" s="740" t="s">
        <v>832</v>
      </c>
      <c r="F7" s="1260" t="s">
        <v>774</v>
      </c>
      <c r="G7" s="179" t="s">
        <v>776</v>
      </c>
      <c r="H7" s="679" t="s">
        <v>146</v>
      </c>
      <c r="I7" s="1012"/>
      <c r="J7" s="661">
        <v>1</v>
      </c>
      <c r="K7" s="659">
        <v>2500</v>
      </c>
      <c r="L7" s="961" t="str">
        <f>IFERROR(IF(N7=0,"",ROUNDUP(N7/J7,0)),"")</f>
        <v/>
      </c>
      <c r="M7" s="411" t="s">
        <v>23</v>
      </c>
      <c r="N7" s="430"/>
      <c r="R7" s="44"/>
    </row>
    <row r="8" spans="1:18" ht="15.75" customHeight="1">
      <c r="A8" s="2"/>
      <c r="B8" s="228">
        <v>1401</v>
      </c>
      <c r="C8" s="231">
        <v>36</v>
      </c>
      <c r="D8" s="232" t="s">
        <v>764</v>
      </c>
      <c r="E8" s="97" t="s">
        <v>833</v>
      </c>
      <c r="F8" s="1274"/>
      <c r="G8" s="179" t="s">
        <v>776</v>
      </c>
      <c r="H8" s="678" t="s">
        <v>148</v>
      </c>
      <c r="I8" s="1013"/>
      <c r="J8" s="661">
        <v>1</v>
      </c>
      <c r="K8" s="662">
        <v>2500</v>
      </c>
      <c r="L8" s="961" t="str">
        <f t="shared" ref="L8:L71" si="0">IFERROR(IF(N8=0,"",ROUNDUP(N8/J8,0)),"")</f>
        <v/>
      </c>
      <c r="M8" s="411" t="s">
        <v>23</v>
      </c>
      <c r="N8" s="430"/>
      <c r="R8" s="44"/>
    </row>
    <row r="9" spans="1:18" ht="15.75" customHeight="1">
      <c r="A9" s="2"/>
      <c r="B9" s="228">
        <v>1401</v>
      </c>
      <c r="C9" s="231">
        <v>36</v>
      </c>
      <c r="D9" s="232" t="s">
        <v>766</v>
      </c>
      <c r="E9" s="97" t="s">
        <v>834</v>
      </c>
      <c r="F9" s="1274"/>
      <c r="G9" s="179" t="s">
        <v>776</v>
      </c>
      <c r="H9" s="678" t="s">
        <v>73</v>
      </c>
      <c r="I9" s="1013"/>
      <c r="J9" s="661">
        <v>1</v>
      </c>
      <c r="K9" s="662">
        <v>3000</v>
      </c>
      <c r="L9" s="961" t="str">
        <f t="shared" si="0"/>
        <v/>
      </c>
      <c r="M9" s="411" t="s">
        <v>23</v>
      </c>
      <c r="N9" s="430"/>
      <c r="R9" s="44"/>
    </row>
    <row r="10" spans="1:18" ht="15.75" customHeight="1">
      <c r="A10" s="2"/>
      <c r="B10" s="228">
        <v>1401</v>
      </c>
      <c r="C10" s="231">
        <v>36</v>
      </c>
      <c r="D10" s="232" t="s">
        <v>767</v>
      </c>
      <c r="E10" s="97" t="s">
        <v>835</v>
      </c>
      <c r="F10" s="1274"/>
      <c r="G10" s="179" t="s">
        <v>776</v>
      </c>
      <c r="H10" s="678" t="s">
        <v>151</v>
      </c>
      <c r="I10" s="1013"/>
      <c r="J10" s="661">
        <v>1</v>
      </c>
      <c r="K10" s="662">
        <v>3000</v>
      </c>
      <c r="L10" s="961" t="str">
        <f t="shared" si="0"/>
        <v/>
      </c>
      <c r="M10" s="411" t="s">
        <v>23</v>
      </c>
      <c r="N10" s="430"/>
      <c r="R10" s="44"/>
    </row>
    <row r="11" spans="1:18" ht="15.75" customHeight="1">
      <c r="A11" s="2"/>
      <c r="B11" s="228">
        <v>1401</v>
      </c>
      <c r="C11" s="231">
        <v>36</v>
      </c>
      <c r="D11" s="232" t="s">
        <v>768</v>
      </c>
      <c r="E11" s="97" t="s">
        <v>836</v>
      </c>
      <c r="F11" s="1274"/>
      <c r="G11" s="179" t="s">
        <v>776</v>
      </c>
      <c r="H11" s="678" t="s">
        <v>74</v>
      </c>
      <c r="I11" s="1013"/>
      <c r="J11" s="661">
        <v>1</v>
      </c>
      <c r="K11" s="662">
        <v>3000</v>
      </c>
      <c r="L11" s="961" t="str">
        <f t="shared" si="0"/>
        <v/>
      </c>
      <c r="M11" s="411" t="s">
        <v>23</v>
      </c>
      <c r="N11" s="430"/>
      <c r="R11" s="44"/>
    </row>
    <row r="12" spans="1:18" ht="15.75" customHeight="1">
      <c r="A12" s="2"/>
      <c r="B12" s="228">
        <v>1401</v>
      </c>
      <c r="C12" s="231">
        <v>36</v>
      </c>
      <c r="D12" s="232" t="s">
        <v>769</v>
      </c>
      <c r="E12" s="97" t="s">
        <v>837</v>
      </c>
      <c r="F12" s="1274"/>
      <c r="G12" s="179" t="s">
        <v>776</v>
      </c>
      <c r="H12" s="678" t="s">
        <v>154</v>
      </c>
      <c r="I12" s="1013"/>
      <c r="J12" s="661">
        <v>1</v>
      </c>
      <c r="K12" s="662">
        <v>3500</v>
      </c>
      <c r="L12" s="961" t="str">
        <f t="shared" si="0"/>
        <v/>
      </c>
      <c r="M12" s="411" t="s">
        <v>23</v>
      </c>
      <c r="N12" s="430"/>
      <c r="R12" s="44"/>
    </row>
    <row r="13" spans="1:18" ht="15.75" customHeight="1">
      <c r="A13" s="2"/>
      <c r="B13" s="228">
        <v>1401</v>
      </c>
      <c r="C13" s="231">
        <v>36</v>
      </c>
      <c r="D13" s="232" t="s">
        <v>765</v>
      </c>
      <c r="E13" s="97" t="s">
        <v>838</v>
      </c>
      <c r="F13" s="1274"/>
      <c r="G13" s="179" t="s">
        <v>776</v>
      </c>
      <c r="H13" s="678" t="s">
        <v>198</v>
      </c>
      <c r="I13" s="1013"/>
      <c r="J13" s="661">
        <v>1</v>
      </c>
      <c r="K13" s="662">
        <v>3500</v>
      </c>
      <c r="L13" s="961" t="str">
        <f t="shared" si="0"/>
        <v/>
      </c>
      <c r="M13" s="411" t="s">
        <v>23</v>
      </c>
      <c r="N13" s="430"/>
      <c r="R13" s="44"/>
    </row>
    <row r="14" spans="1:18" ht="15.75" customHeight="1">
      <c r="A14" s="2"/>
      <c r="B14" s="228">
        <v>1401</v>
      </c>
      <c r="C14" s="231">
        <v>36</v>
      </c>
      <c r="D14" s="232" t="s">
        <v>770</v>
      </c>
      <c r="E14" s="97" t="s">
        <v>839</v>
      </c>
      <c r="F14" s="1274"/>
      <c r="G14" s="179" t="s">
        <v>776</v>
      </c>
      <c r="H14" s="678" t="s">
        <v>157</v>
      </c>
      <c r="I14" s="1013"/>
      <c r="J14" s="661">
        <v>1</v>
      </c>
      <c r="K14" s="662">
        <v>3500</v>
      </c>
      <c r="L14" s="961" t="str">
        <f t="shared" si="0"/>
        <v/>
      </c>
      <c r="M14" s="411" t="s">
        <v>23</v>
      </c>
      <c r="N14" s="430"/>
      <c r="R14" s="44"/>
    </row>
    <row r="15" spans="1:18" ht="15.75" customHeight="1">
      <c r="A15" s="2"/>
      <c r="B15" s="228">
        <v>1401</v>
      </c>
      <c r="C15" s="231">
        <v>36</v>
      </c>
      <c r="D15" s="232" t="s">
        <v>771</v>
      </c>
      <c r="E15" s="97" t="s">
        <v>840</v>
      </c>
      <c r="F15" s="1274"/>
      <c r="G15" s="179" t="s">
        <v>776</v>
      </c>
      <c r="H15" s="678" t="s">
        <v>159</v>
      </c>
      <c r="I15" s="1013"/>
      <c r="J15" s="661">
        <v>1</v>
      </c>
      <c r="K15" s="662">
        <v>4000</v>
      </c>
      <c r="L15" s="961" t="str">
        <f t="shared" si="0"/>
        <v/>
      </c>
      <c r="M15" s="411" t="s">
        <v>23</v>
      </c>
      <c r="N15" s="430"/>
      <c r="R15" s="44"/>
    </row>
    <row r="16" spans="1:18" ht="15.75" customHeight="1">
      <c r="A16" s="2"/>
      <c r="B16" s="228">
        <v>1401</v>
      </c>
      <c r="C16" s="231">
        <v>36</v>
      </c>
      <c r="D16" s="232" t="s">
        <v>772</v>
      </c>
      <c r="E16" s="125" t="s">
        <v>841</v>
      </c>
      <c r="F16" s="1274"/>
      <c r="G16" s="179" t="s">
        <v>776</v>
      </c>
      <c r="H16" s="678" t="s">
        <v>161</v>
      </c>
      <c r="I16" s="1013"/>
      <c r="J16" s="661">
        <v>1</v>
      </c>
      <c r="K16" s="662">
        <v>4000</v>
      </c>
      <c r="L16" s="961" t="str">
        <f t="shared" si="0"/>
        <v/>
      </c>
      <c r="M16" s="411" t="s">
        <v>23</v>
      </c>
      <c r="N16" s="430"/>
      <c r="R16" s="44"/>
    </row>
    <row r="17" spans="1:18" ht="15.75" customHeight="1">
      <c r="A17" s="2"/>
      <c r="B17" s="228">
        <v>1401</v>
      </c>
      <c r="C17" s="231">
        <v>36</v>
      </c>
      <c r="D17" s="232" t="s">
        <v>773</v>
      </c>
      <c r="E17" s="97" t="s">
        <v>842</v>
      </c>
      <c r="F17" s="1274"/>
      <c r="G17" s="179" t="s">
        <v>776</v>
      </c>
      <c r="H17" s="730" t="s">
        <v>163</v>
      </c>
      <c r="I17" s="672" t="s">
        <v>1343</v>
      </c>
      <c r="J17" s="661">
        <v>1</v>
      </c>
      <c r="K17" s="662">
        <v>4000</v>
      </c>
      <c r="L17" s="961" t="str">
        <f t="shared" si="0"/>
        <v/>
      </c>
      <c r="M17" s="411" t="s">
        <v>23</v>
      </c>
      <c r="N17" s="430"/>
      <c r="R17" s="44"/>
    </row>
    <row r="18" spans="1:18" ht="15.75" customHeight="1">
      <c r="A18" s="2"/>
      <c r="B18" s="228">
        <v>1401</v>
      </c>
      <c r="C18" s="414" t="s">
        <v>765</v>
      </c>
      <c r="D18" s="312" t="s">
        <v>763</v>
      </c>
      <c r="E18" s="97" t="s">
        <v>821</v>
      </c>
      <c r="F18" s="1276" t="s">
        <v>774</v>
      </c>
      <c r="G18" s="78" t="s">
        <v>777</v>
      </c>
      <c r="H18" s="731" t="s">
        <v>146</v>
      </c>
      <c r="I18" s="1015"/>
      <c r="J18" s="661">
        <v>1</v>
      </c>
      <c r="K18" s="659">
        <v>2500</v>
      </c>
      <c r="L18" s="961" t="str">
        <f t="shared" si="0"/>
        <v/>
      </c>
      <c r="M18" s="411" t="s">
        <v>23</v>
      </c>
      <c r="N18" s="430"/>
      <c r="R18" s="44"/>
    </row>
    <row r="19" spans="1:18" ht="15.75" customHeight="1">
      <c r="A19" s="2"/>
      <c r="B19" s="228">
        <v>1401</v>
      </c>
      <c r="C19" s="414" t="s">
        <v>765</v>
      </c>
      <c r="D19" s="232" t="s">
        <v>764</v>
      </c>
      <c r="E19" s="97" t="s">
        <v>822</v>
      </c>
      <c r="F19" s="1246"/>
      <c r="G19" s="78" t="s">
        <v>777</v>
      </c>
      <c r="H19" s="680" t="s">
        <v>148</v>
      </c>
      <c r="I19" s="477"/>
      <c r="J19" s="661">
        <v>1</v>
      </c>
      <c r="K19" s="662">
        <v>2500</v>
      </c>
      <c r="L19" s="961" t="str">
        <f t="shared" si="0"/>
        <v/>
      </c>
      <c r="M19" s="411" t="s">
        <v>23</v>
      </c>
      <c r="N19" s="430"/>
      <c r="R19" s="44"/>
    </row>
    <row r="20" spans="1:18" ht="15.75" customHeight="1">
      <c r="A20" s="2"/>
      <c r="B20" s="228">
        <v>1401</v>
      </c>
      <c r="C20" s="414" t="s">
        <v>765</v>
      </c>
      <c r="D20" s="232" t="s">
        <v>766</v>
      </c>
      <c r="E20" s="97" t="s">
        <v>823</v>
      </c>
      <c r="F20" s="1246"/>
      <c r="G20" s="78" t="s">
        <v>777</v>
      </c>
      <c r="H20" s="680" t="s">
        <v>73</v>
      </c>
      <c r="I20" s="477"/>
      <c r="J20" s="661">
        <v>1</v>
      </c>
      <c r="K20" s="662">
        <v>3000</v>
      </c>
      <c r="L20" s="961" t="str">
        <f t="shared" si="0"/>
        <v/>
      </c>
      <c r="M20" s="411" t="s">
        <v>23</v>
      </c>
      <c r="N20" s="430"/>
      <c r="R20" s="44"/>
    </row>
    <row r="21" spans="1:18" ht="15.75" customHeight="1">
      <c r="A21" s="2"/>
      <c r="B21" s="228">
        <v>1401</v>
      </c>
      <c r="C21" s="414" t="s">
        <v>765</v>
      </c>
      <c r="D21" s="232" t="s">
        <v>767</v>
      </c>
      <c r="E21" s="97" t="s">
        <v>824</v>
      </c>
      <c r="F21" s="1246"/>
      <c r="G21" s="78" t="s">
        <v>777</v>
      </c>
      <c r="H21" s="680" t="s">
        <v>151</v>
      </c>
      <c r="I21" s="477"/>
      <c r="J21" s="661">
        <v>1</v>
      </c>
      <c r="K21" s="662">
        <v>3000</v>
      </c>
      <c r="L21" s="961" t="str">
        <f t="shared" si="0"/>
        <v/>
      </c>
      <c r="M21" s="411" t="s">
        <v>23</v>
      </c>
      <c r="N21" s="430"/>
      <c r="R21" s="44"/>
    </row>
    <row r="22" spans="1:18" ht="15.75" customHeight="1">
      <c r="A22" s="2"/>
      <c r="B22" s="228">
        <v>1401</v>
      </c>
      <c r="C22" s="414" t="s">
        <v>765</v>
      </c>
      <c r="D22" s="232" t="s">
        <v>768</v>
      </c>
      <c r="E22" s="97" t="s">
        <v>825</v>
      </c>
      <c r="F22" s="1246"/>
      <c r="G22" s="78" t="s">
        <v>777</v>
      </c>
      <c r="H22" s="680" t="s">
        <v>74</v>
      </c>
      <c r="I22" s="477"/>
      <c r="J22" s="661">
        <v>1</v>
      </c>
      <c r="K22" s="662">
        <v>3000</v>
      </c>
      <c r="L22" s="961" t="str">
        <f t="shared" si="0"/>
        <v/>
      </c>
      <c r="M22" s="411" t="s">
        <v>23</v>
      </c>
      <c r="N22" s="430"/>
      <c r="R22" s="44"/>
    </row>
    <row r="23" spans="1:18" ht="15.75" customHeight="1">
      <c r="A23" s="2"/>
      <c r="B23" s="228">
        <v>1401</v>
      </c>
      <c r="C23" s="414" t="s">
        <v>765</v>
      </c>
      <c r="D23" s="232" t="s">
        <v>769</v>
      </c>
      <c r="E23" s="97" t="s">
        <v>826</v>
      </c>
      <c r="F23" s="1246"/>
      <c r="G23" s="78" t="s">
        <v>777</v>
      </c>
      <c r="H23" s="680" t="s">
        <v>154</v>
      </c>
      <c r="I23" s="477"/>
      <c r="J23" s="661">
        <v>1</v>
      </c>
      <c r="K23" s="662">
        <v>3500</v>
      </c>
      <c r="L23" s="961" t="str">
        <f t="shared" si="0"/>
        <v/>
      </c>
      <c r="M23" s="411" t="s">
        <v>23</v>
      </c>
      <c r="N23" s="430"/>
      <c r="R23" s="44"/>
    </row>
    <row r="24" spans="1:18" ht="15.75" customHeight="1">
      <c r="A24" s="2"/>
      <c r="B24" s="228">
        <v>1401</v>
      </c>
      <c r="C24" s="414" t="s">
        <v>765</v>
      </c>
      <c r="D24" s="232" t="s">
        <v>765</v>
      </c>
      <c r="E24" s="97" t="s">
        <v>827</v>
      </c>
      <c r="F24" s="1246"/>
      <c r="G24" s="78" t="s">
        <v>777</v>
      </c>
      <c r="H24" s="680" t="s">
        <v>198</v>
      </c>
      <c r="I24" s="477"/>
      <c r="J24" s="661">
        <v>1</v>
      </c>
      <c r="K24" s="662">
        <v>3500</v>
      </c>
      <c r="L24" s="961" t="str">
        <f t="shared" si="0"/>
        <v/>
      </c>
      <c r="M24" s="411" t="s">
        <v>23</v>
      </c>
      <c r="N24" s="430"/>
      <c r="R24" s="44"/>
    </row>
    <row r="25" spans="1:18" ht="15.75" customHeight="1">
      <c r="A25" s="2"/>
      <c r="B25" s="228">
        <v>1401</v>
      </c>
      <c r="C25" s="414" t="s">
        <v>765</v>
      </c>
      <c r="D25" s="232" t="s">
        <v>770</v>
      </c>
      <c r="E25" s="97" t="s">
        <v>828</v>
      </c>
      <c r="F25" s="1246"/>
      <c r="G25" s="78" t="s">
        <v>777</v>
      </c>
      <c r="H25" s="680" t="s">
        <v>157</v>
      </c>
      <c r="I25" s="477"/>
      <c r="J25" s="661">
        <v>1</v>
      </c>
      <c r="K25" s="662">
        <v>3500</v>
      </c>
      <c r="L25" s="961" t="str">
        <f t="shared" si="0"/>
        <v/>
      </c>
      <c r="M25" s="411" t="s">
        <v>23</v>
      </c>
      <c r="N25" s="430"/>
      <c r="R25" s="44"/>
    </row>
    <row r="26" spans="1:18" ht="15.75" customHeight="1">
      <c r="A26" s="2"/>
      <c r="B26" s="228">
        <v>1401</v>
      </c>
      <c r="C26" s="414" t="s">
        <v>765</v>
      </c>
      <c r="D26" s="232" t="s">
        <v>771</v>
      </c>
      <c r="E26" s="97" t="s">
        <v>829</v>
      </c>
      <c r="F26" s="1246"/>
      <c r="G26" s="78" t="s">
        <v>777</v>
      </c>
      <c r="H26" s="680" t="s">
        <v>159</v>
      </c>
      <c r="I26" s="477"/>
      <c r="J26" s="661">
        <v>1</v>
      </c>
      <c r="K26" s="662">
        <v>4000</v>
      </c>
      <c r="L26" s="961" t="str">
        <f t="shared" si="0"/>
        <v/>
      </c>
      <c r="M26" s="411" t="s">
        <v>23</v>
      </c>
      <c r="N26" s="430"/>
      <c r="R26" s="44"/>
    </row>
    <row r="27" spans="1:18" ht="15.75" customHeight="1">
      <c r="A27" s="2"/>
      <c r="B27" s="228">
        <v>1401</v>
      </c>
      <c r="C27" s="414" t="s">
        <v>765</v>
      </c>
      <c r="D27" s="232" t="s">
        <v>772</v>
      </c>
      <c r="E27" s="97" t="s">
        <v>830</v>
      </c>
      <c r="F27" s="1246"/>
      <c r="G27" s="78" t="s">
        <v>777</v>
      </c>
      <c r="H27" s="680" t="s">
        <v>161</v>
      </c>
      <c r="I27" s="477"/>
      <c r="J27" s="661">
        <v>1</v>
      </c>
      <c r="K27" s="662">
        <v>4000</v>
      </c>
      <c r="L27" s="961" t="str">
        <f t="shared" si="0"/>
        <v/>
      </c>
      <c r="M27" s="411" t="s">
        <v>23</v>
      </c>
      <c r="N27" s="430"/>
      <c r="R27" s="44"/>
    </row>
    <row r="28" spans="1:18" ht="15.75" customHeight="1">
      <c r="A28" s="2"/>
      <c r="B28" s="192">
        <v>1401</v>
      </c>
      <c r="C28" s="726" t="s">
        <v>765</v>
      </c>
      <c r="D28" s="727" t="s">
        <v>773</v>
      </c>
      <c r="E28" s="97" t="s">
        <v>831</v>
      </c>
      <c r="F28" s="1277"/>
      <c r="G28" s="723" t="s">
        <v>777</v>
      </c>
      <c r="H28" s="724" t="s">
        <v>163</v>
      </c>
      <c r="I28" s="672" t="s">
        <v>1343</v>
      </c>
      <c r="J28" s="1011">
        <v>1</v>
      </c>
      <c r="K28" s="725">
        <v>4000</v>
      </c>
      <c r="L28" s="962" t="str">
        <f t="shared" si="0"/>
        <v/>
      </c>
      <c r="M28" s="604" t="s">
        <v>23</v>
      </c>
      <c r="N28" s="430"/>
      <c r="R28" s="44"/>
    </row>
    <row r="29" spans="1:18" ht="15.75" customHeight="1">
      <c r="A29" s="2"/>
      <c r="B29" s="222">
        <v>1401</v>
      </c>
      <c r="C29" s="231">
        <v>45</v>
      </c>
      <c r="D29" s="312" t="s">
        <v>763</v>
      </c>
      <c r="E29" s="97" t="s">
        <v>799</v>
      </c>
      <c r="F29" s="1260" t="s">
        <v>774</v>
      </c>
      <c r="G29" s="179" t="s">
        <v>183</v>
      </c>
      <c r="H29" s="669" t="s">
        <v>146</v>
      </c>
      <c r="I29" s="1021"/>
      <c r="J29" s="658">
        <v>1</v>
      </c>
      <c r="K29" s="659">
        <v>2500</v>
      </c>
      <c r="L29" s="963" t="str">
        <f t="shared" si="0"/>
        <v/>
      </c>
      <c r="M29" s="413" t="s">
        <v>23</v>
      </c>
      <c r="N29" s="467"/>
      <c r="R29" s="44"/>
    </row>
    <row r="30" spans="1:18" ht="15.75" customHeight="1">
      <c r="A30" s="2"/>
      <c r="B30" s="228">
        <v>1401</v>
      </c>
      <c r="C30" s="231">
        <v>45</v>
      </c>
      <c r="D30" s="232" t="s">
        <v>764</v>
      </c>
      <c r="E30" s="97" t="s">
        <v>800</v>
      </c>
      <c r="F30" s="1260"/>
      <c r="G30" s="179" t="s">
        <v>775</v>
      </c>
      <c r="H30" s="668" t="s">
        <v>148</v>
      </c>
      <c r="I30" s="706"/>
      <c r="J30" s="661">
        <v>1</v>
      </c>
      <c r="K30" s="662">
        <v>2500</v>
      </c>
      <c r="L30" s="961" t="str">
        <f t="shared" si="0"/>
        <v/>
      </c>
      <c r="M30" s="411" t="s">
        <v>23</v>
      </c>
      <c r="N30" s="467"/>
      <c r="R30" s="44"/>
    </row>
    <row r="31" spans="1:18" ht="15.75" customHeight="1">
      <c r="A31" s="2"/>
      <c r="B31" s="228">
        <v>1401</v>
      </c>
      <c r="C31" s="231">
        <v>45</v>
      </c>
      <c r="D31" s="232" t="s">
        <v>766</v>
      </c>
      <c r="E31" s="97" t="s">
        <v>801</v>
      </c>
      <c r="F31" s="1260"/>
      <c r="G31" s="179" t="s">
        <v>775</v>
      </c>
      <c r="H31" s="668" t="s">
        <v>73</v>
      </c>
      <c r="I31" s="706"/>
      <c r="J31" s="661">
        <v>1</v>
      </c>
      <c r="K31" s="662">
        <v>3000</v>
      </c>
      <c r="L31" s="961" t="str">
        <f t="shared" si="0"/>
        <v/>
      </c>
      <c r="M31" s="411" t="s">
        <v>23</v>
      </c>
      <c r="N31" s="467"/>
      <c r="R31" s="44"/>
    </row>
    <row r="32" spans="1:18" ht="15.75" customHeight="1">
      <c r="A32" s="2"/>
      <c r="B32" s="228">
        <v>1401</v>
      </c>
      <c r="C32" s="231">
        <v>45</v>
      </c>
      <c r="D32" s="232" t="s">
        <v>767</v>
      </c>
      <c r="E32" s="97" t="s">
        <v>802</v>
      </c>
      <c r="F32" s="1260"/>
      <c r="G32" s="179" t="s">
        <v>775</v>
      </c>
      <c r="H32" s="668" t="s">
        <v>151</v>
      </c>
      <c r="I32" s="693"/>
      <c r="J32" s="661">
        <v>1</v>
      </c>
      <c r="K32" s="662">
        <v>3000</v>
      </c>
      <c r="L32" s="961" t="str">
        <f t="shared" si="0"/>
        <v/>
      </c>
      <c r="M32" s="411" t="s">
        <v>23</v>
      </c>
      <c r="N32" s="467"/>
      <c r="R32" s="44"/>
    </row>
    <row r="33" spans="1:18" ht="15.75" customHeight="1">
      <c r="A33" s="2"/>
      <c r="B33" s="228">
        <v>1401</v>
      </c>
      <c r="C33" s="231">
        <v>45</v>
      </c>
      <c r="D33" s="232" t="s">
        <v>768</v>
      </c>
      <c r="E33" s="97" t="s">
        <v>803</v>
      </c>
      <c r="F33" s="1260"/>
      <c r="G33" s="179" t="s">
        <v>775</v>
      </c>
      <c r="H33" s="668" t="s">
        <v>74</v>
      </c>
      <c r="I33" s="706"/>
      <c r="J33" s="661">
        <v>1</v>
      </c>
      <c r="K33" s="662">
        <v>3000</v>
      </c>
      <c r="L33" s="961" t="str">
        <f t="shared" si="0"/>
        <v/>
      </c>
      <c r="M33" s="411" t="s">
        <v>23</v>
      </c>
      <c r="N33" s="467"/>
      <c r="R33" s="44"/>
    </row>
    <row r="34" spans="1:18" ht="15.75" customHeight="1">
      <c r="A34" s="2"/>
      <c r="B34" s="228">
        <v>1401</v>
      </c>
      <c r="C34" s="231">
        <v>45</v>
      </c>
      <c r="D34" s="232" t="s">
        <v>769</v>
      </c>
      <c r="E34" s="97" t="s">
        <v>804</v>
      </c>
      <c r="F34" s="1260"/>
      <c r="G34" s="179" t="s">
        <v>775</v>
      </c>
      <c r="H34" s="668" t="s">
        <v>154</v>
      </c>
      <c r="I34" s="699"/>
      <c r="J34" s="661">
        <v>1</v>
      </c>
      <c r="K34" s="662">
        <v>3500</v>
      </c>
      <c r="L34" s="961" t="str">
        <f t="shared" si="0"/>
        <v/>
      </c>
      <c r="M34" s="411" t="s">
        <v>23</v>
      </c>
      <c r="N34" s="467"/>
      <c r="R34" s="44"/>
    </row>
    <row r="35" spans="1:18" ht="15.75" customHeight="1">
      <c r="A35" s="2"/>
      <c r="B35" s="228">
        <v>1401</v>
      </c>
      <c r="C35" s="231">
        <v>45</v>
      </c>
      <c r="D35" s="232" t="s">
        <v>765</v>
      </c>
      <c r="E35" s="97" t="s">
        <v>805</v>
      </c>
      <c r="F35" s="1260"/>
      <c r="G35" s="1023" t="s">
        <v>775</v>
      </c>
      <c r="H35" s="1024" t="s">
        <v>198</v>
      </c>
      <c r="I35" s="1022" t="s">
        <v>185</v>
      </c>
      <c r="J35" s="1025">
        <v>1</v>
      </c>
      <c r="K35" s="1026">
        <v>3500</v>
      </c>
      <c r="L35" s="1027" t="str">
        <f t="shared" si="0"/>
        <v/>
      </c>
      <c r="M35" s="1028" t="s">
        <v>23</v>
      </c>
      <c r="N35" s="1029"/>
      <c r="R35" s="44"/>
    </row>
    <row r="36" spans="1:18" ht="15.75" customHeight="1">
      <c r="A36" s="2"/>
      <c r="B36" s="228">
        <v>1401</v>
      </c>
      <c r="C36" s="231">
        <v>45</v>
      </c>
      <c r="D36" s="232" t="s">
        <v>770</v>
      </c>
      <c r="E36" s="97" t="s">
        <v>806</v>
      </c>
      <c r="F36" s="1260"/>
      <c r="G36" s="179" t="s">
        <v>775</v>
      </c>
      <c r="H36" s="668" t="s">
        <v>157</v>
      </c>
      <c r="I36" s="693"/>
      <c r="J36" s="661">
        <v>1</v>
      </c>
      <c r="K36" s="662">
        <v>3500</v>
      </c>
      <c r="L36" s="961" t="str">
        <f t="shared" si="0"/>
        <v/>
      </c>
      <c r="M36" s="411" t="s">
        <v>23</v>
      </c>
      <c r="N36" s="467"/>
      <c r="R36" s="44"/>
    </row>
    <row r="37" spans="1:18" ht="15.75" customHeight="1">
      <c r="A37" s="2"/>
      <c r="B37" s="228">
        <v>1401</v>
      </c>
      <c r="C37" s="231">
        <v>45</v>
      </c>
      <c r="D37" s="232" t="s">
        <v>771</v>
      </c>
      <c r="E37" s="97" t="s">
        <v>807</v>
      </c>
      <c r="F37" s="1260"/>
      <c r="G37" s="179" t="s">
        <v>775</v>
      </c>
      <c r="H37" s="668" t="s">
        <v>159</v>
      </c>
      <c r="I37" s="672" t="s">
        <v>1343</v>
      </c>
      <c r="J37" s="661">
        <v>1</v>
      </c>
      <c r="K37" s="662">
        <v>4000</v>
      </c>
      <c r="L37" s="961" t="str">
        <f t="shared" si="0"/>
        <v/>
      </c>
      <c r="M37" s="411" t="s">
        <v>23</v>
      </c>
      <c r="N37" s="467"/>
      <c r="R37" s="44"/>
    </row>
    <row r="38" spans="1:18" ht="15.75" customHeight="1">
      <c r="A38" s="2"/>
      <c r="B38" s="228">
        <v>1401</v>
      </c>
      <c r="C38" s="231">
        <v>45</v>
      </c>
      <c r="D38" s="232" t="s">
        <v>772</v>
      </c>
      <c r="E38" s="97" t="s">
        <v>808</v>
      </c>
      <c r="F38" s="1260"/>
      <c r="G38" s="179" t="s">
        <v>775</v>
      </c>
      <c r="H38" s="668" t="s">
        <v>161</v>
      </c>
      <c r="I38" s="693"/>
      <c r="J38" s="661">
        <v>1</v>
      </c>
      <c r="K38" s="662">
        <v>4000</v>
      </c>
      <c r="L38" s="961" t="str">
        <f t="shared" si="0"/>
        <v/>
      </c>
      <c r="M38" s="411" t="s">
        <v>23</v>
      </c>
      <c r="N38" s="467"/>
      <c r="R38" s="44"/>
    </row>
    <row r="39" spans="1:18" ht="15.75" customHeight="1">
      <c r="A39" s="2"/>
      <c r="B39" s="192">
        <v>1401</v>
      </c>
      <c r="C39" s="422">
        <v>45</v>
      </c>
      <c r="D39" s="727" t="s">
        <v>773</v>
      </c>
      <c r="E39" s="97" t="s">
        <v>809</v>
      </c>
      <c r="F39" s="1278"/>
      <c r="G39" s="457" t="s">
        <v>775</v>
      </c>
      <c r="H39" s="732" t="s">
        <v>163</v>
      </c>
      <c r="I39" s="933"/>
      <c r="J39" s="733">
        <v>1</v>
      </c>
      <c r="K39" s="725">
        <v>4000</v>
      </c>
      <c r="L39" s="962" t="str">
        <f t="shared" si="0"/>
        <v/>
      </c>
      <c r="M39" s="604" t="s">
        <v>23</v>
      </c>
      <c r="N39" s="467"/>
      <c r="R39" s="44"/>
    </row>
    <row r="40" spans="1:18" ht="15.75" customHeight="1">
      <c r="A40" s="2"/>
      <c r="B40" s="454">
        <v>1401</v>
      </c>
      <c r="C40" s="231">
        <v>65</v>
      </c>
      <c r="D40" s="312" t="s">
        <v>763</v>
      </c>
      <c r="E40" s="97" t="s">
        <v>810</v>
      </c>
      <c r="F40" s="1260" t="s">
        <v>774</v>
      </c>
      <c r="G40" s="179" t="s">
        <v>184</v>
      </c>
      <c r="H40" s="676" t="s">
        <v>146</v>
      </c>
      <c r="I40" s="1021"/>
      <c r="J40" s="658">
        <v>1</v>
      </c>
      <c r="K40" s="659">
        <v>2500</v>
      </c>
      <c r="L40" s="963" t="str">
        <f t="shared" si="0"/>
        <v/>
      </c>
      <c r="M40" s="413" t="s">
        <v>23</v>
      </c>
      <c r="N40" s="467"/>
      <c r="R40" s="44"/>
    </row>
    <row r="41" spans="1:18" ht="15.75" customHeight="1">
      <c r="A41" s="2"/>
      <c r="B41" s="60">
        <v>1401</v>
      </c>
      <c r="C41" s="231">
        <v>65</v>
      </c>
      <c r="D41" s="232" t="s">
        <v>764</v>
      </c>
      <c r="E41" s="97" t="s">
        <v>811</v>
      </c>
      <c r="F41" s="1274"/>
      <c r="G41" s="179" t="s">
        <v>184</v>
      </c>
      <c r="H41" s="675" t="s">
        <v>148</v>
      </c>
      <c r="I41" s="706"/>
      <c r="J41" s="661">
        <v>1</v>
      </c>
      <c r="K41" s="662">
        <v>2500</v>
      </c>
      <c r="L41" s="961" t="str">
        <f t="shared" si="0"/>
        <v/>
      </c>
      <c r="M41" s="411" t="s">
        <v>23</v>
      </c>
      <c r="N41" s="467"/>
      <c r="R41" s="44"/>
    </row>
    <row r="42" spans="1:18" ht="15.75" customHeight="1">
      <c r="A42" s="2"/>
      <c r="B42" s="60">
        <v>1401</v>
      </c>
      <c r="C42" s="231">
        <v>65</v>
      </c>
      <c r="D42" s="232" t="s">
        <v>766</v>
      </c>
      <c r="E42" s="97" t="s">
        <v>812</v>
      </c>
      <c r="F42" s="1274"/>
      <c r="G42" s="179" t="s">
        <v>184</v>
      </c>
      <c r="H42" s="675" t="s">
        <v>73</v>
      </c>
      <c r="I42" s="706"/>
      <c r="J42" s="661">
        <v>1</v>
      </c>
      <c r="K42" s="662">
        <v>3000</v>
      </c>
      <c r="L42" s="961" t="str">
        <f t="shared" si="0"/>
        <v/>
      </c>
      <c r="M42" s="411" t="s">
        <v>23</v>
      </c>
      <c r="N42" s="467"/>
      <c r="R42" s="44"/>
    </row>
    <row r="43" spans="1:18" ht="15.75" customHeight="1">
      <c r="A43" s="2"/>
      <c r="B43" s="60">
        <v>1401</v>
      </c>
      <c r="C43" s="231">
        <v>65</v>
      </c>
      <c r="D43" s="232" t="s">
        <v>767</v>
      </c>
      <c r="E43" s="97" t="s">
        <v>813</v>
      </c>
      <c r="F43" s="1274"/>
      <c r="G43" s="179" t="s">
        <v>184</v>
      </c>
      <c r="H43" s="675" t="s">
        <v>151</v>
      </c>
      <c r="I43" s="699"/>
      <c r="J43" s="661">
        <v>1</v>
      </c>
      <c r="K43" s="662">
        <v>3000</v>
      </c>
      <c r="L43" s="961" t="str">
        <f t="shared" si="0"/>
        <v/>
      </c>
      <c r="M43" s="411" t="s">
        <v>23</v>
      </c>
      <c r="N43" s="467"/>
      <c r="R43" s="44"/>
    </row>
    <row r="44" spans="1:18" ht="15.75" customHeight="1">
      <c r="A44" s="2"/>
      <c r="B44" s="60">
        <v>1401</v>
      </c>
      <c r="C44" s="231">
        <v>65</v>
      </c>
      <c r="D44" s="232" t="s">
        <v>768</v>
      </c>
      <c r="E44" s="97" t="s">
        <v>814</v>
      </c>
      <c r="F44" s="1274"/>
      <c r="G44" s="179" t="s">
        <v>184</v>
      </c>
      <c r="H44" s="675" t="s">
        <v>74</v>
      </c>
      <c r="I44" s="717"/>
      <c r="J44" s="661">
        <v>1</v>
      </c>
      <c r="K44" s="662">
        <v>3000</v>
      </c>
      <c r="L44" s="961" t="str">
        <f t="shared" si="0"/>
        <v/>
      </c>
      <c r="M44" s="411" t="s">
        <v>23</v>
      </c>
      <c r="N44" s="467"/>
      <c r="R44" s="44"/>
    </row>
    <row r="45" spans="1:18" ht="15.75" customHeight="1">
      <c r="A45" s="2"/>
      <c r="B45" s="60">
        <v>1401</v>
      </c>
      <c r="C45" s="231">
        <v>65</v>
      </c>
      <c r="D45" s="232" t="s">
        <v>769</v>
      </c>
      <c r="E45" s="97" t="s">
        <v>815</v>
      </c>
      <c r="F45" s="1274"/>
      <c r="G45" s="179" t="s">
        <v>184</v>
      </c>
      <c r="H45" s="675" t="s">
        <v>154</v>
      </c>
      <c r="I45" s="717"/>
      <c r="J45" s="661">
        <v>1</v>
      </c>
      <c r="K45" s="662">
        <v>3500</v>
      </c>
      <c r="L45" s="961" t="str">
        <f t="shared" si="0"/>
        <v/>
      </c>
      <c r="M45" s="411" t="s">
        <v>23</v>
      </c>
      <c r="N45" s="467"/>
      <c r="R45" s="44"/>
    </row>
    <row r="46" spans="1:18" ht="15.75" customHeight="1">
      <c r="A46" s="2"/>
      <c r="B46" s="60">
        <v>1401</v>
      </c>
      <c r="C46" s="231">
        <v>65</v>
      </c>
      <c r="D46" s="232" t="s">
        <v>765</v>
      </c>
      <c r="E46" s="97" t="s">
        <v>816</v>
      </c>
      <c r="F46" s="1274"/>
      <c r="G46" s="1023" t="s">
        <v>184</v>
      </c>
      <c r="H46" s="1209" t="s">
        <v>198</v>
      </c>
      <c r="I46" s="1022" t="s">
        <v>185</v>
      </c>
      <c r="J46" s="1025">
        <v>1</v>
      </c>
      <c r="K46" s="1026">
        <v>3500</v>
      </c>
      <c r="L46" s="1027" t="str">
        <f t="shared" si="0"/>
        <v/>
      </c>
      <c r="M46" s="1028" t="s">
        <v>23</v>
      </c>
      <c r="N46" s="1029"/>
      <c r="R46" s="44"/>
    </row>
    <row r="47" spans="1:18" ht="15.75" customHeight="1">
      <c r="A47" s="2"/>
      <c r="B47" s="60">
        <v>1401</v>
      </c>
      <c r="C47" s="231">
        <v>65</v>
      </c>
      <c r="D47" s="232" t="s">
        <v>770</v>
      </c>
      <c r="E47" s="97" t="s">
        <v>817</v>
      </c>
      <c r="F47" s="1274"/>
      <c r="G47" s="179" t="s">
        <v>184</v>
      </c>
      <c r="H47" s="675" t="s">
        <v>157</v>
      </c>
      <c r="I47" s="605"/>
      <c r="J47" s="661">
        <v>1</v>
      </c>
      <c r="K47" s="662">
        <v>3500</v>
      </c>
      <c r="L47" s="961" t="str">
        <f t="shared" si="0"/>
        <v/>
      </c>
      <c r="M47" s="411" t="s">
        <v>23</v>
      </c>
      <c r="N47" s="467"/>
      <c r="R47" s="44"/>
    </row>
    <row r="48" spans="1:18" ht="15.75" customHeight="1">
      <c r="A48" s="2"/>
      <c r="B48" s="60">
        <v>1401</v>
      </c>
      <c r="C48" s="231">
        <v>65</v>
      </c>
      <c r="D48" s="232" t="s">
        <v>771</v>
      </c>
      <c r="E48" s="97" t="s">
        <v>818</v>
      </c>
      <c r="F48" s="1274"/>
      <c r="G48" s="179" t="s">
        <v>184</v>
      </c>
      <c r="H48" s="675" t="s">
        <v>159</v>
      </c>
      <c r="I48" s="603"/>
      <c r="J48" s="661">
        <v>1</v>
      </c>
      <c r="K48" s="662">
        <v>4000</v>
      </c>
      <c r="L48" s="961" t="str">
        <f t="shared" si="0"/>
        <v/>
      </c>
      <c r="M48" s="411" t="s">
        <v>23</v>
      </c>
      <c r="N48" s="467"/>
      <c r="R48" s="44"/>
    </row>
    <row r="49" spans="1:18" ht="15.75" customHeight="1">
      <c r="A49" s="2"/>
      <c r="B49" s="60">
        <v>1401</v>
      </c>
      <c r="C49" s="231">
        <v>65</v>
      </c>
      <c r="D49" s="232" t="s">
        <v>772</v>
      </c>
      <c r="E49" s="125" t="s">
        <v>819</v>
      </c>
      <c r="F49" s="1274"/>
      <c r="G49" s="179" t="s">
        <v>184</v>
      </c>
      <c r="H49" s="675" t="s">
        <v>161</v>
      </c>
      <c r="I49" s="477"/>
      <c r="J49" s="661">
        <v>1</v>
      </c>
      <c r="K49" s="662">
        <v>4000</v>
      </c>
      <c r="L49" s="961" t="str">
        <f t="shared" si="0"/>
        <v/>
      </c>
      <c r="M49" s="411" t="s">
        <v>23</v>
      </c>
      <c r="N49" s="467"/>
      <c r="R49" s="44"/>
    </row>
    <row r="50" spans="1:18" ht="15.75" customHeight="1">
      <c r="A50" s="2"/>
      <c r="B50" s="456">
        <v>1401</v>
      </c>
      <c r="C50" s="439">
        <v>65</v>
      </c>
      <c r="D50" s="233" t="s">
        <v>773</v>
      </c>
      <c r="E50" s="175" t="s">
        <v>820</v>
      </c>
      <c r="F50" s="1275"/>
      <c r="G50" s="444" t="s">
        <v>184</v>
      </c>
      <c r="H50" s="677" t="s">
        <v>163</v>
      </c>
      <c r="I50" s="476"/>
      <c r="J50" s="729">
        <v>1</v>
      </c>
      <c r="K50" s="722">
        <v>4000</v>
      </c>
      <c r="L50" s="964" t="str">
        <f t="shared" si="0"/>
        <v/>
      </c>
      <c r="M50" s="412" t="s">
        <v>23</v>
      </c>
      <c r="N50" s="432"/>
      <c r="R50" s="44"/>
    </row>
    <row r="51" spans="1:18" ht="15.75" customHeight="1">
      <c r="B51" s="222">
        <v>1304</v>
      </c>
      <c r="C51" s="229" t="s">
        <v>781</v>
      </c>
      <c r="D51" s="312" t="s">
        <v>94</v>
      </c>
      <c r="E51" s="99" t="s">
        <v>843</v>
      </c>
      <c r="F51" s="1272" t="s">
        <v>790</v>
      </c>
      <c r="G51" s="422" t="s">
        <v>776</v>
      </c>
      <c r="H51" s="681" t="s">
        <v>146</v>
      </c>
      <c r="I51" s="1017"/>
      <c r="J51" s="199">
        <v>1</v>
      </c>
      <c r="K51" s="728">
        <v>3800</v>
      </c>
      <c r="L51" s="937" t="str">
        <f t="shared" si="0"/>
        <v/>
      </c>
      <c r="M51" s="413" t="s">
        <v>23</v>
      </c>
      <c r="N51" s="431"/>
      <c r="O51" s="408"/>
    </row>
    <row r="52" spans="1:18" ht="15.75" customHeight="1">
      <c r="B52" s="228">
        <v>1304</v>
      </c>
      <c r="C52" s="229" t="s">
        <v>782</v>
      </c>
      <c r="D52" s="232" t="s">
        <v>79</v>
      </c>
      <c r="E52" s="97" t="s">
        <v>844</v>
      </c>
      <c r="F52" s="1272"/>
      <c r="G52" s="670" t="s">
        <v>776</v>
      </c>
      <c r="H52" s="680" t="s">
        <v>148</v>
      </c>
      <c r="I52" s="1018"/>
      <c r="J52" s="666">
        <v>1</v>
      </c>
      <c r="K52" s="667">
        <v>3800</v>
      </c>
      <c r="L52" s="965" t="str">
        <f t="shared" si="0"/>
        <v/>
      </c>
      <c r="M52" s="411" t="s">
        <v>23</v>
      </c>
      <c r="N52" s="430"/>
      <c r="O52" s="408"/>
    </row>
    <row r="53" spans="1:18" ht="15.75" customHeight="1">
      <c r="B53" s="228">
        <v>1304</v>
      </c>
      <c r="C53" s="229" t="s">
        <v>783</v>
      </c>
      <c r="D53" s="232" t="s">
        <v>28</v>
      </c>
      <c r="E53" s="97" t="s">
        <v>845</v>
      </c>
      <c r="F53" s="1272"/>
      <c r="G53" s="670" t="s">
        <v>776</v>
      </c>
      <c r="H53" s="680" t="s">
        <v>73</v>
      </c>
      <c r="I53" s="1018"/>
      <c r="J53" s="666">
        <v>1</v>
      </c>
      <c r="K53" s="659">
        <v>4200</v>
      </c>
      <c r="L53" s="937" t="str">
        <f t="shared" si="0"/>
        <v/>
      </c>
      <c r="M53" s="411" t="s">
        <v>23</v>
      </c>
      <c r="N53" s="430"/>
      <c r="O53" s="408"/>
    </row>
    <row r="54" spans="1:18" ht="15.75" customHeight="1">
      <c r="B54" s="228">
        <v>1304</v>
      </c>
      <c r="C54" s="229" t="s">
        <v>784</v>
      </c>
      <c r="D54" s="232" t="s">
        <v>100</v>
      </c>
      <c r="E54" s="97" t="s">
        <v>846</v>
      </c>
      <c r="F54" s="1272"/>
      <c r="G54" s="670" t="s">
        <v>776</v>
      </c>
      <c r="H54" s="680" t="s">
        <v>151</v>
      </c>
      <c r="I54" s="1018"/>
      <c r="J54" s="666">
        <v>1</v>
      </c>
      <c r="K54" s="662">
        <v>4200</v>
      </c>
      <c r="L54" s="965" t="str">
        <f t="shared" si="0"/>
        <v/>
      </c>
      <c r="M54" s="411" t="s">
        <v>23</v>
      </c>
      <c r="N54" s="430"/>
      <c r="O54" s="408"/>
    </row>
    <row r="55" spans="1:18" ht="15.75" customHeight="1">
      <c r="B55" s="228">
        <v>1304</v>
      </c>
      <c r="C55" s="229" t="s">
        <v>393</v>
      </c>
      <c r="D55" s="232" t="s">
        <v>33</v>
      </c>
      <c r="E55" s="97" t="s">
        <v>847</v>
      </c>
      <c r="F55" s="1272"/>
      <c r="G55" s="670" t="s">
        <v>776</v>
      </c>
      <c r="H55" s="680" t="s">
        <v>74</v>
      </c>
      <c r="I55" s="1018"/>
      <c r="J55" s="666">
        <v>1</v>
      </c>
      <c r="K55" s="662">
        <v>4200</v>
      </c>
      <c r="L55" s="966" t="str">
        <f t="shared" si="0"/>
        <v/>
      </c>
      <c r="M55" s="411" t="s">
        <v>23</v>
      </c>
      <c r="N55" s="430"/>
      <c r="O55" s="408"/>
    </row>
    <row r="56" spans="1:18" ht="15.75" customHeight="1">
      <c r="B56" s="228">
        <v>1304</v>
      </c>
      <c r="C56" s="229" t="s">
        <v>785</v>
      </c>
      <c r="D56" s="232" t="s">
        <v>104</v>
      </c>
      <c r="E56" s="97" t="s">
        <v>848</v>
      </c>
      <c r="F56" s="1272"/>
      <c r="G56" s="670" t="s">
        <v>776</v>
      </c>
      <c r="H56" s="680" t="s">
        <v>154</v>
      </c>
      <c r="I56" s="1018"/>
      <c r="J56" s="666">
        <v>1</v>
      </c>
      <c r="K56" s="662">
        <v>4800</v>
      </c>
      <c r="L56" s="937" t="str">
        <f t="shared" si="0"/>
        <v/>
      </c>
      <c r="M56" s="411" t="s">
        <v>23</v>
      </c>
      <c r="N56" s="430"/>
      <c r="O56" s="408"/>
    </row>
    <row r="57" spans="1:18" ht="15.75" customHeight="1">
      <c r="B57" s="228">
        <v>1304</v>
      </c>
      <c r="C57" s="229" t="s">
        <v>786</v>
      </c>
      <c r="D57" s="232" t="s">
        <v>107</v>
      </c>
      <c r="E57" s="97" t="s">
        <v>849</v>
      </c>
      <c r="F57" s="1272"/>
      <c r="G57" s="670" t="s">
        <v>776</v>
      </c>
      <c r="H57" s="680" t="s">
        <v>198</v>
      </c>
      <c r="I57" s="1018"/>
      <c r="J57" s="666">
        <v>1</v>
      </c>
      <c r="K57" s="662">
        <v>4800</v>
      </c>
      <c r="L57" s="966" t="str">
        <f t="shared" si="0"/>
        <v/>
      </c>
      <c r="M57" s="411" t="s">
        <v>23</v>
      </c>
      <c r="N57" s="430"/>
      <c r="O57" s="408"/>
    </row>
    <row r="58" spans="1:18" ht="15.75" customHeight="1">
      <c r="B58" s="228">
        <v>1304</v>
      </c>
      <c r="C58" s="229" t="s">
        <v>787</v>
      </c>
      <c r="D58" s="232" t="s">
        <v>27</v>
      </c>
      <c r="E58" s="97" t="s">
        <v>850</v>
      </c>
      <c r="F58" s="1272"/>
      <c r="G58" s="670" t="s">
        <v>776</v>
      </c>
      <c r="H58" s="680" t="s">
        <v>157</v>
      </c>
      <c r="I58" s="1018"/>
      <c r="J58" s="666">
        <v>1</v>
      </c>
      <c r="K58" s="662">
        <v>4800</v>
      </c>
      <c r="L58" s="966" t="str">
        <f t="shared" si="0"/>
        <v/>
      </c>
      <c r="M58" s="411" t="s">
        <v>23</v>
      </c>
      <c r="N58" s="430"/>
      <c r="O58" s="408"/>
    </row>
    <row r="59" spans="1:18" ht="15.75" customHeight="1">
      <c r="B59" s="228">
        <v>1304</v>
      </c>
      <c r="C59" s="229" t="s">
        <v>788</v>
      </c>
      <c r="D59" s="232" t="s">
        <v>112</v>
      </c>
      <c r="E59" s="97" t="s">
        <v>851</v>
      </c>
      <c r="F59" s="1272"/>
      <c r="G59" s="670" t="s">
        <v>776</v>
      </c>
      <c r="H59" s="680" t="s">
        <v>159</v>
      </c>
      <c r="I59" s="1018"/>
      <c r="J59" s="666">
        <v>1</v>
      </c>
      <c r="K59" s="662">
        <v>5400</v>
      </c>
      <c r="L59" s="966" t="str">
        <f t="shared" si="0"/>
        <v/>
      </c>
      <c r="M59" s="411" t="s">
        <v>23</v>
      </c>
      <c r="N59" s="430"/>
      <c r="O59" s="408"/>
    </row>
    <row r="60" spans="1:18" ht="15.75" customHeight="1">
      <c r="B60" s="228">
        <v>1304</v>
      </c>
      <c r="C60" s="229" t="s">
        <v>778</v>
      </c>
      <c r="D60" s="232" t="s">
        <v>24</v>
      </c>
      <c r="E60" s="97" t="s">
        <v>852</v>
      </c>
      <c r="F60" s="1272"/>
      <c r="G60" s="670" t="s">
        <v>776</v>
      </c>
      <c r="H60" s="680" t="s">
        <v>161</v>
      </c>
      <c r="I60" s="1018"/>
      <c r="J60" s="666">
        <v>1</v>
      </c>
      <c r="K60" s="662">
        <v>5400</v>
      </c>
      <c r="L60" s="937" t="str">
        <f t="shared" si="0"/>
        <v/>
      </c>
      <c r="M60" s="411" t="s">
        <v>23</v>
      </c>
      <c r="N60" s="430"/>
      <c r="O60" s="408"/>
    </row>
    <row r="61" spans="1:18" ht="15.75" customHeight="1">
      <c r="B61" s="228">
        <v>1304</v>
      </c>
      <c r="C61" s="229" t="s">
        <v>780</v>
      </c>
      <c r="D61" s="232" t="s">
        <v>117</v>
      </c>
      <c r="E61" s="97" t="s">
        <v>853</v>
      </c>
      <c r="F61" s="1273"/>
      <c r="G61" s="670" t="s">
        <v>776</v>
      </c>
      <c r="H61" s="928" t="s">
        <v>163</v>
      </c>
      <c r="I61" s="1019"/>
      <c r="J61" s="666">
        <v>1</v>
      </c>
      <c r="K61" s="929">
        <v>5400</v>
      </c>
      <c r="L61" s="963" t="str">
        <f t="shared" si="0"/>
        <v/>
      </c>
      <c r="M61" s="411" t="s">
        <v>23</v>
      </c>
      <c r="N61" s="430"/>
      <c r="O61" s="408"/>
    </row>
    <row r="62" spans="1:18" ht="15.75" customHeight="1">
      <c r="B62" s="228">
        <v>1304</v>
      </c>
      <c r="C62" s="229" t="s">
        <v>789</v>
      </c>
      <c r="D62" s="312" t="s">
        <v>94</v>
      </c>
      <c r="E62" s="97" t="s">
        <v>854</v>
      </c>
      <c r="F62" s="1272" t="s">
        <v>790</v>
      </c>
      <c r="G62" s="670" t="s">
        <v>794</v>
      </c>
      <c r="H62" s="731" t="s">
        <v>146</v>
      </c>
      <c r="I62" s="1020"/>
      <c r="J62" s="666">
        <v>1</v>
      </c>
      <c r="K62" s="1016">
        <v>3800</v>
      </c>
      <c r="L62" s="962" t="str">
        <f t="shared" si="0"/>
        <v/>
      </c>
      <c r="M62" s="411" t="s">
        <v>23</v>
      </c>
      <c r="N62" s="430"/>
      <c r="O62" s="408"/>
    </row>
    <row r="63" spans="1:18" ht="15.75" customHeight="1">
      <c r="B63" s="228">
        <v>1304</v>
      </c>
      <c r="C63" s="229" t="s">
        <v>789</v>
      </c>
      <c r="D63" s="232" t="s">
        <v>79</v>
      </c>
      <c r="E63" s="97" t="s">
        <v>855</v>
      </c>
      <c r="F63" s="1272"/>
      <c r="G63" s="670" t="s">
        <v>794</v>
      </c>
      <c r="H63" s="680" t="s">
        <v>148</v>
      </c>
      <c r="I63" s="1013"/>
      <c r="J63" s="666">
        <v>1</v>
      </c>
      <c r="K63" s="667">
        <v>3800</v>
      </c>
      <c r="L63" s="965" t="str">
        <f t="shared" si="0"/>
        <v/>
      </c>
      <c r="M63" s="411" t="s">
        <v>23</v>
      </c>
      <c r="N63" s="430"/>
      <c r="O63" s="408"/>
    </row>
    <row r="64" spans="1:18" ht="15.75" customHeight="1">
      <c r="B64" s="228">
        <v>1304</v>
      </c>
      <c r="C64" s="229" t="s">
        <v>789</v>
      </c>
      <c r="D64" s="232" t="s">
        <v>28</v>
      </c>
      <c r="E64" s="97" t="s">
        <v>856</v>
      </c>
      <c r="F64" s="1272"/>
      <c r="G64" s="670" t="s">
        <v>794</v>
      </c>
      <c r="H64" s="680" t="s">
        <v>73</v>
      </c>
      <c r="I64" s="1013"/>
      <c r="J64" s="666">
        <v>1</v>
      </c>
      <c r="K64" s="659">
        <v>4200</v>
      </c>
      <c r="L64" s="965" t="str">
        <f t="shared" si="0"/>
        <v/>
      </c>
      <c r="M64" s="411" t="s">
        <v>23</v>
      </c>
      <c r="N64" s="430"/>
      <c r="O64" s="408"/>
    </row>
    <row r="65" spans="2:15" ht="15.75" customHeight="1">
      <c r="B65" s="228">
        <v>1304</v>
      </c>
      <c r="C65" s="229" t="s">
        <v>789</v>
      </c>
      <c r="D65" s="232" t="s">
        <v>100</v>
      </c>
      <c r="E65" s="97" t="s">
        <v>857</v>
      </c>
      <c r="F65" s="1272"/>
      <c r="G65" s="670" t="s">
        <v>794</v>
      </c>
      <c r="H65" s="680" t="s">
        <v>151</v>
      </c>
      <c r="I65" s="1013"/>
      <c r="J65" s="666">
        <v>1</v>
      </c>
      <c r="K65" s="662">
        <v>4200</v>
      </c>
      <c r="L65" s="965" t="str">
        <f t="shared" si="0"/>
        <v/>
      </c>
      <c r="M65" s="411" t="s">
        <v>23</v>
      </c>
      <c r="N65" s="430"/>
      <c r="O65" s="408"/>
    </row>
    <row r="66" spans="2:15" ht="15.75" customHeight="1">
      <c r="B66" s="228">
        <v>1304</v>
      </c>
      <c r="C66" s="229" t="s">
        <v>789</v>
      </c>
      <c r="D66" s="232" t="s">
        <v>33</v>
      </c>
      <c r="E66" s="97" t="s">
        <v>858</v>
      </c>
      <c r="F66" s="1272"/>
      <c r="G66" s="670" t="s">
        <v>794</v>
      </c>
      <c r="H66" s="680" t="s">
        <v>74</v>
      </c>
      <c r="I66" s="1013"/>
      <c r="J66" s="666">
        <v>1</v>
      </c>
      <c r="K66" s="662">
        <v>4200</v>
      </c>
      <c r="L66" s="965" t="str">
        <f t="shared" si="0"/>
        <v/>
      </c>
      <c r="M66" s="411" t="s">
        <v>23</v>
      </c>
      <c r="N66" s="430"/>
      <c r="O66" s="408"/>
    </row>
    <row r="67" spans="2:15" ht="15.75" customHeight="1">
      <c r="B67" s="228">
        <v>1304</v>
      </c>
      <c r="C67" s="229" t="s">
        <v>789</v>
      </c>
      <c r="D67" s="232" t="s">
        <v>104</v>
      </c>
      <c r="E67" s="97" t="s">
        <v>859</v>
      </c>
      <c r="F67" s="1272"/>
      <c r="G67" s="670" t="s">
        <v>794</v>
      </c>
      <c r="H67" s="680" t="s">
        <v>154</v>
      </c>
      <c r="I67" s="1013"/>
      <c r="J67" s="666">
        <v>1</v>
      </c>
      <c r="K67" s="662">
        <v>4800</v>
      </c>
      <c r="L67" s="965" t="str">
        <f t="shared" si="0"/>
        <v/>
      </c>
      <c r="M67" s="411" t="s">
        <v>23</v>
      </c>
      <c r="N67" s="430"/>
      <c r="O67" s="408"/>
    </row>
    <row r="68" spans="2:15" ht="15.75" customHeight="1">
      <c r="B68" s="228">
        <v>1304</v>
      </c>
      <c r="C68" s="229" t="s">
        <v>789</v>
      </c>
      <c r="D68" s="232" t="s">
        <v>107</v>
      </c>
      <c r="E68" s="97" t="s">
        <v>860</v>
      </c>
      <c r="F68" s="1272"/>
      <c r="G68" s="670" t="s">
        <v>794</v>
      </c>
      <c r="H68" s="680" t="s">
        <v>198</v>
      </c>
      <c r="I68" s="1013"/>
      <c r="J68" s="666">
        <v>1</v>
      </c>
      <c r="K68" s="662">
        <v>4800</v>
      </c>
      <c r="L68" s="965" t="str">
        <f t="shared" si="0"/>
        <v/>
      </c>
      <c r="M68" s="411" t="s">
        <v>23</v>
      </c>
      <c r="N68" s="430"/>
      <c r="O68" s="408"/>
    </row>
    <row r="69" spans="2:15" ht="15.75" customHeight="1">
      <c r="B69" s="228">
        <v>1304</v>
      </c>
      <c r="C69" s="229" t="s">
        <v>789</v>
      </c>
      <c r="D69" s="232" t="s">
        <v>27</v>
      </c>
      <c r="E69" s="97" t="s">
        <v>861</v>
      </c>
      <c r="F69" s="1272"/>
      <c r="G69" s="670" t="s">
        <v>794</v>
      </c>
      <c r="H69" s="680" t="s">
        <v>157</v>
      </c>
      <c r="I69" s="1013"/>
      <c r="J69" s="666">
        <v>1</v>
      </c>
      <c r="K69" s="662">
        <v>4800</v>
      </c>
      <c r="L69" s="965" t="str">
        <f t="shared" si="0"/>
        <v/>
      </c>
      <c r="M69" s="411" t="s">
        <v>23</v>
      </c>
      <c r="N69" s="430"/>
      <c r="O69" s="408"/>
    </row>
    <row r="70" spans="2:15" ht="15.75" customHeight="1">
      <c r="B70" s="228">
        <v>1304</v>
      </c>
      <c r="C70" s="229" t="s">
        <v>789</v>
      </c>
      <c r="D70" s="232" t="s">
        <v>112</v>
      </c>
      <c r="E70" s="97" t="s">
        <v>862</v>
      </c>
      <c r="F70" s="1272"/>
      <c r="G70" s="670" t="s">
        <v>794</v>
      </c>
      <c r="H70" s="680" t="s">
        <v>159</v>
      </c>
      <c r="I70" s="1013"/>
      <c r="J70" s="666">
        <v>1</v>
      </c>
      <c r="K70" s="662">
        <v>5400</v>
      </c>
      <c r="L70" s="965" t="str">
        <f t="shared" si="0"/>
        <v/>
      </c>
      <c r="M70" s="411" t="s">
        <v>23</v>
      </c>
      <c r="N70" s="430"/>
      <c r="O70" s="408"/>
    </row>
    <row r="71" spans="2:15" ht="15.75" customHeight="1">
      <c r="B71" s="228">
        <v>1304</v>
      </c>
      <c r="C71" s="229" t="s">
        <v>789</v>
      </c>
      <c r="D71" s="232" t="s">
        <v>24</v>
      </c>
      <c r="E71" s="97" t="s">
        <v>863</v>
      </c>
      <c r="F71" s="1272"/>
      <c r="G71" s="670" t="s">
        <v>794</v>
      </c>
      <c r="H71" s="680" t="s">
        <v>161</v>
      </c>
      <c r="I71" s="1013"/>
      <c r="J71" s="666">
        <v>1</v>
      </c>
      <c r="K71" s="662">
        <v>5400</v>
      </c>
      <c r="L71" s="965" t="str">
        <f t="shared" si="0"/>
        <v/>
      </c>
      <c r="M71" s="411" t="s">
        <v>23</v>
      </c>
      <c r="N71" s="430"/>
      <c r="O71" s="408"/>
    </row>
    <row r="72" spans="2:15" ht="15.75" customHeight="1">
      <c r="B72" s="228">
        <v>1304</v>
      </c>
      <c r="C72" s="229" t="s">
        <v>789</v>
      </c>
      <c r="D72" s="232" t="s">
        <v>117</v>
      </c>
      <c r="E72" s="125" t="s">
        <v>864</v>
      </c>
      <c r="F72" s="1273"/>
      <c r="G72" s="670" t="s">
        <v>794</v>
      </c>
      <c r="H72" s="724" t="s">
        <v>163</v>
      </c>
      <c r="I72" s="1014"/>
      <c r="J72" s="666">
        <v>1</v>
      </c>
      <c r="K72" s="684">
        <v>5400</v>
      </c>
      <c r="L72" s="967" t="str">
        <f t="shared" ref="L72:L135" si="1">IFERROR(IF(N72=0,"",ROUNDUP(N72/J72,0)),"")</f>
        <v/>
      </c>
      <c r="M72" s="411" t="s">
        <v>23</v>
      </c>
      <c r="N72" s="430"/>
      <c r="O72" s="408"/>
    </row>
    <row r="73" spans="2:15" ht="15.75" customHeight="1">
      <c r="B73" s="222">
        <v>1304</v>
      </c>
      <c r="C73" s="229" t="s">
        <v>772</v>
      </c>
      <c r="D73" s="312" t="s">
        <v>94</v>
      </c>
      <c r="E73" s="741" t="s">
        <v>865</v>
      </c>
      <c r="F73" s="1272" t="s">
        <v>790</v>
      </c>
      <c r="G73" s="179" t="s">
        <v>791</v>
      </c>
      <c r="H73" s="681" t="s">
        <v>146</v>
      </c>
      <c r="I73" s="664"/>
      <c r="J73" s="199">
        <v>1</v>
      </c>
      <c r="K73" s="728">
        <v>3800</v>
      </c>
      <c r="L73" s="967" t="str">
        <f t="shared" si="1"/>
        <v/>
      </c>
      <c r="M73" s="411" t="s">
        <v>23</v>
      </c>
      <c r="N73" s="467"/>
      <c r="O73" s="252"/>
    </row>
    <row r="74" spans="2:15" ht="15.75" customHeight="1">
      <c r="B74" s="228">
        <v>1304</v>
      </c>
      <c r="C74" s="683" t="s">
        <v>772</v>
      </c>
      <c r="D74" s="232" t="s">
        <v>79</v>
      </c>
      <c r="E74" s="741" t="s">
        <v>866</v>
      </c>
      <c r="F74" s="1272"/>
      <c r="G74" s="78" t="s">
        <v>791</v>
      </c>
      <c r="H74" s="680" t="s">
        <v>148</v>
      </c>
      <c r="I74" s="674"/>
      <c r="J74" s="666">
        <v>1</v>
      </c>
      <c r="K74" s="667">
        <v>3800</v>
      </c>
      <c r="L74" s="966" t="str">
        <f t="shared" si="1"/>
        <v/>
      </c>
      <c r="M74" s="411" t="s">
        <v>23</v>
      </c>
      <c r="N74" s="467"/>
    </row>
    <row r="75" spans="2:15" ht="15.75" customHeight="1">
      <c r="B75" s="228">
        <v>1304</v>
      </c>
      <c r="C75" s="683" t="s">
        <v>772</v>
      </c>
      <c r="D75" s="232" t="s">
        <v>28</v>
      </c>
      <c r="E75" s="741" t="s">
        <v>867</v>
      </c>
      <c r="F75" s="1272"/>
      <c r="G75" s="78" t="s">
        <v>791</v>
      </c>
      <c r="H75" s="680" t="s">
        <v>73</v>
      </c>
      <c r="I75" s="674"/>
      <c r="J75" s="666">
        <v>1</v>
      </c>
      <c r="K75" s="659">
        <v>4200</v>
      </c>
      <c r="L75" s="963" t="str">
        <f t="shared" si="1"/>
        <v/>
      </c>
      <c r="M75" s="411" t="s">
        <v>23</v>
      </c>
      <c r="N75" s="467"/>
    </row>
    <row r="76" spans="2:15" ht="15.75" customHeight="1">
      <c r="B76" s="228">
        <v>1304</v>
      </c>
      <c r="C76" s="683" t="s">
        <v>772</v>
      </c>
      <c r="D76" s="232" t="s">
        <v>100</v>
      </c>
      <c r="E76" s="741" t="s">
        <v>868</v>
      </c>
      <c r="F76" s="1272"/>
      <c r="G76" s="78" t="s">
        <v>791</v>
      </c>
      <c r="H76" s="680" t="s">
        <v>151</v>
      </c>
      <c r="I76" s="672"/>
      <c r="J76" s="666">
        <v>1</v>
      </c>
      <c r="K76" s="662">
        <v>4200</v>
      </c>
      <c r="L76" s="961" t="str">
        <f t="shared" si="1"/>
        <v/>
      </c>
      <c r="M76" s="411" t="s">
        <v>23</v>
      </c>
      <c r="N76" s="467"/>
    </row>
    <row r="77" spans="2:15" ht="15.75" customHeight="1">
      <c r="B77" s="228">
        <v>1304</v>
      </c>
      <c r="C77" s="683" t="s">
        <v>772</v>
      </c>
      <c r="D77" s="232" t="s">
        <v>33</v>
      </c>
      <c r="E77" s="741" t="s">
        <v>869</v>
      </c>
      <c r="F77" s="1272"/>
      <c r="G77" s="78" t="s">
        <v>791</v>
      </c>
      <c r="H77" s="680" t="s">
        <v>74</v>
      </c>
      <c r="I77" s="674"/>
      <c r="J77" s="666">
        <v>1</v>
      </c>
      <c r="K77" s="662">
        <v>4200</v>
      </c>
      <c r="L77" s="961" t="str">
        <f t="shared" si="1"/>
        <v/>
      </c>
      <c r="M77" s="411" t="s">
        <v>23</v>
      </c>
      <c r="N77" s="467"/>
    </row>
    <row r="78" spans="2:15" ht="15.75" customHeight="1">
      <c r="B78" s="228">
        <v>1304</v>
      </c>
      <c r="C78" s="683" t="s">
        <v>772</v>
      </c>
      <c r="D78" s="232" t="s">
        <v>104</v>
      </c>
      <c r="E78" s="741" t="s">
        <v>870</v>
      </c>
      <c r="F78" s="1272"/>
      <c r="G78" s="78" t="s">
        <v>791</v>
      </c>
      <c r="H78" s="680" t="s">
        <v>154</v>
      </c>
      <c r="I78" s="674"/>
      <c r="J78" s="666">
        <v>1</v>
      </c>
      <c r="K78" s="662">
        <v>4800</v>
      </c>
      <c r="L78" s="961" t="str">
        <f t="shared" si="1"/>
        <v/>
      </c>
      <c r="M78" s="411" t="s">
        <v>23</v>
      </c>
      <c r="N78" s="467"/>
    </row>
    <row r="79" spans="2:15" ht="15.75" customHeight="1">
      <c r="B79" s="228">
        <v>1304</v>
      </c>
      <c r="C79" s="683" t="s">
        <v>772</v>
      </c>
      <c r="D79" s="232" t="s">
        <v>107</v>
      </c>
      <c r="E79" s="741" t="s">
        <v>871</v>
      </c>
      <c r="F79" s="1272"/>
      <c r="G79" s="78" t="s">
        <v>791</v>
      </c>
      <c r="H79" s="680" t="s">
        <v>198</v>
      </c>
      <c r="I79" s="672"/>
      <c r="J79" s="666">
        <v>1</v>
      </c>
      <c r="K79" s="662">
        <v>4800</v>
      </c>
      <c r="L79" s="961" t="str">
        <f t="shared" si="1"/>
        <v/>
      </c>
      <c r="M79" s="411" t="s">
        <v>23</v>
      </c>
      <c r="N79" s="467"/>
    </row>
    <row r="80" spans="2:15" ht="15.75" customHeight="1">
      <c r="B80" s="228">
        <v>1304</v>
      </c>
      <c r="C80" s="683" t="s">
        <v>772</v>
      </c>
      <c r="D80" s="232" t="s">
        <v>27</v>
      </c>
      <c r="E80" s="741" t="s">
        <v>872</v>
      </c>
      <c r="F80" s="1272"/>
      <c r="G80" s="78" t="s">
        <v>791</v>
      </c>
      <c r="H80" s="680" t="s">
        <v>157</v>
      </c>
      <c r="I80" s="664"/>
      <c r="J80" s="666">
        <v>1</v>
      </c>
      <c r="K80" s="662">
        <v>4800</v>
      </c>
      <c r="L80" s="961" t="str">
        <f t="shared" si="1"/>
        <v/>
      </c>
      <c r="M80" s="411" t="s">
        <v>23</v>
      </c>
      <c r="N80" s="467"/>
    </row>
    <row r="81" spans="2:15" ht="15.75" customHeight="1">
      <c r="B81" s="228">
        <v>1304</v>
      </c>
      <c r="C81" s="683" t="s">
        <v>772</v>
      </c>
      <c r="D81" s="232" t="s">
        <v>112</v>
      </c>
      <c r="E81" s="741" t="s">
        <v>873</v>
      </c>
      <c r="F81" s="1272"/>
      <c r="G81" s="78" t="s">
        <v>791</v>
      </c>
      <c r="H81" s="680" t="s">
        <v>159</v>
      </c>
      <c r="I81" s="664"/>
      <c r="J81" s="666">
        <v>1</v>
      </c>
      <c r="K81" s="662">
        <v>5400</v>
      </c>
      <c r="L81" s="961" t="str">
        <f t="shared" si="1"/>
        <v/>
      </c>
      <c r="M81" s="411" t="s">
        <v>23</v>
      </c>
      <c r="N81" s="467"/>
      <c r="O81" s="408"/>
    </row>
    <row r="82" spans="2:15" ht="15.75" customHeight="1">
      <c r="B82" s="228">
        <v>1304</v>
      </c>
      <c r="C82" s="683" t="s">
        <v>772</v>
      </c>
      <c r="D82" s="232" t="s">
        <v>24</v>
      </c>
      <c r="E82" s="741" t="s">
        <v>874</v>
      </c>
      <c r="F82" s="1272"/>
      <c r="G82" s="78" t="s">
        <v>791</v>
      </c>
      <c r="H82" s="680" t="s">
        <v>161</v>
      </c>
      <c r="I82" s="664"/>
      <c r="J82" s="666">
        <v>1</v>
      </c>
      <c r="K82" s="662">
        <v>5400</v>
      </c>
      <c r="L82" s="961" t="str">
        <f t="shared" si="1"/>
        <v/>
      </c>
      <c r="M82" s="411" t="s">
        <v>23</v>
      </c>
      <c r="N82" s="467"/>
      <c r="O82" s="408"/>
    </row>
    <row r="83" spans="2:15" ht="15.75" customHeight="1">
      <c r="B83" s="228">
        <v>1304</v>
      </c>
      <c r="C83" s="683" t="s">
        <v>772</v>
      </c>
      <c r="D83" s="232" t="s">
        <v>117</v>
      </c>
      <c r="E83" s="741" t="s">
        <v>875</v>
      </c>
      <c r="F83" s="1273"/>
      <c r="G83" s="78" t="s">
        <v>791</v>
      </c>
      <c r="H83" s="928" t="s">
        <v>163</v>
      </c>
      <c r="I83" s="664"/>
      <c r="J83" s="666">
        <v>1</v>
      </c>
      <c r="K83" s="684">
        <v>5400</v>
      </c>
      <c r="L83" s="961" t="str">
        <f t="shared" si="1"/>
        <v/>
      </c>
      <c r="M83" s="411" t="s">
        <v>23</v>
      </c>
      <c r="N83" s="467"/>
      <c r="O83" s="408"/>
    </row>
    <row r="84" spans="2:15" ht="15.75" customHeight="1">
      <c r="B84" s="228">
        <v>1304</v>
      </c>
      <c r="C84" s="660">
        <v>40</v>
      </c>
      <c r="D84" s="312" t="s">
        <v>94</v>
      </c>
      <c r="E84" s="742" t="s">
        <v>876</v>
      </c>
      <c r="F84" s="1272" t="s">
        <v>790</v>
      </c>
      <c r="G84" s="78" t="s">
        <v>792</v>
      </c>
      <c r="H84" s="731" t="s">
        <v>146</v>
      </c>
      <c r="I84" s="672"/>
      <c r="J84" s="666">
        <v>1</v>
      </c>
      <c r="K84" s="728">
        <v>3800</v>
      </c>
      <c r="L84" s="961" t="str">
        <f t="shared" si="1"/>
        <v/>
      </c>
      <c r="M84" s="411" t="s">
        <v>23</v>
      </c>
      <c r="N84" s="467"/>
      <c r="O84" s="408"/>
    </row>
    <row r="85" spans="2:15" ht="15.75" customHeight="1">
      <c r="B85" s="228">
        <v>1304</v>
      </c>
      <c r="C85" s="660">
        <v>40</v>
      </c>
      <c r="D85" s="232" t="s">
        <v>79</v>
      </c>
      <c r="E85" s="742" t="s">
        <v>877</v>
      </c>
      <c r="F85" s="1272"/>
      <c r="G85" s="78" t="s">
        <v>792</v>
      </c>
      <c r="H85" s="680" t="s">
        <v>148</v>
      </c>
      <c r="I85" s="672"/>
      <c r="J85" s="666">
        <v>1</v>
      </c>
      <c r="K85" s="667">
        <v>3800</v>
      </c>
      <c r="L85" s="961" t="str">
        <f t="shared" si="1"/>
        <v/>
      </c>
      <c r="M85" s="411" t="s">
        <v>23</v>
      </c>
      <c r="N85" s="467"/>
      <c r="O85" s="408"/>
    </row>
    <row r="86" spans="2:15" ht="15.75" customHeight="1">
      <c r="B86" s="228">
        <v>1304</v>
      </c>
      <c r="C86" s="660">
        <v>40</v>
      </c>
      <c r="D86" s="232" t="s">
        <v>28</v>
      </c>
      <c r="E86" s="742" t="s">
        <v>878</v>
      </c>
      <c r="F86" s="1272"/>
      <c r="G86" s="78" t="s">
        <v>792</v>
      </c>
      <c r="H86" s="680" t="s">
        <v>73</v>
      </c>
      <c r="I86" s="673"/>
      <c r="J86" s="666">
        <v>1</v>
      </c>
      <c r="K86" s="659">
        <v>4200</v>
      </c>
      <c r="L86" s="961" t="str">
        <f t="shared" si="1"/>
        <v/>
      </c>
      <c r="M86" s="411" t="s">
        <v>23</v>
      </c>
      <c r="N86" s="467"/>
      <c r="O86" s="408"/>
    </row>
    <row r="87" spans="2:15" ht="15.75" customHeight="1">
      <c r="B87" s="228">
        <v>1304</v>
      </c>
      <c r="C87" s="660">
        <v>40</v>
      </c>
      <c r="D87" s="232" t="s">
        <v>100</v>
      </c>
      <c r="E87" s="742" t="s">
        <v>879</v>
      </c>
      <c r="F87" s="1272"/>
      <c r="G87" s="78" t="s">
        <v>792</v>
      </c>
      <c r="H87" s="680" t="s">
        <v>151</v>
      </c>
      <c r="I87" s="673"/>
      <c r="J87" s="666">
        <v>1</v>
      </c>
      <c r="K87" s="662">
        <v>4200</v>
      </c>
      <c r="L87" s="961" t="str">
        <f t="shared" si="1"/>
        <v/>
      </c>
      <c r="M87" s="411" t="s">
        <v>23</v>
      </c>
      <c r="N87" s="467"/>
      <c r="O87" s="408"/>
    </row>
    <row r="88" spans="2:15" ht="15.75" customHeight="1">
      <c r="B88" s="228">
        <v>1304</v>
      </c>
      <c r="C88" s="660">
        <v>40</v>
      </c>
      <c r="D88" s="232" t="s">
        <v>33</v>
      </c>
      <c r="E88" s="742" t="s">
        <v>880</v>
      </c>
      <c r="F88" s="1272"/>
      <c r="G88" s="78" t="s">
        <v>792</v>
      </c>
      <c r="H88" s="680" t="s">
        <v>74</v>
      </c>
      <c r="I88" s="673"/>
      <c r="J88" s="666">
        <v>1</v>
      </c>
      <c r="K88" s="662">
        <v>4200</v>
      </c>
      <c r="L88" s="961" t="str">
        <f t="shared" si="1"/>
        <v/>
      </c>
      <c r="M88" s="411" t="s">
        <v>23</v>
      </c>
      <c r="N88" s="467"/>
      <c r="O88" s="408"/>
    </row>
    <row r="89" spans="2:15" ht="15.75" customHeight="1">
      <c r="B89" s="228">
        <v>1304</v>
      </c>
      <c r="C89" s="660">
        <v>40</v>
      </c>
      <c r="D89" s="232" t="s">
        <v>104</v>
      </c>
      <c r="E89" s="742" t="s">
        <v>881</v>
      </c>
      <c r="F89" s="1272"/>
      <c r="G89" s="78" t="s">
        <v>792</v>
      </c>
      <c r="H89" s="680" t="s">
        <v>154</v>
      </c>
      <c r="I89" s="672"/>
      <c r="J89" s="666">
        <v>1</v>
      </c>
      <c r="K89" s="662">
        <v>4800</v>
      </c>
      <c r="L89" s="961" t="str">
        <f t="shared" si="1"/>
        <v/>
      </c>
      <c r="M89" s="411" t="s">
        <v>23</v>
      </c>
      <c r="N89" s="467"/>
      <c r="O89" s="408"/>
    </row>
    <row r="90" spans="2:15" ht="15.75" customHeight="1">
      <c r="B90" s="228">
        <v>1304</v>
      </c>
      <c r="C90" s="660">
        <v>40</v>
      </c>
      <c r="D90" s="232" t="s">
        <v>107</v>
      </c>
      <c r="E90" s="742" t="s">
        <v>882</v>
      </c>
      <c r="F90" s="1272"/>
      <c r="G90" s="78" t="s">
        <v>792</v>
      </c>
      <c r="H90" s="680" t="s">
        <v>198</v>
      </c>
      <c r="I90" s="672"/>
      <c r="J90" s="666">
        <v>1</v>
      </c>
      <c r="K90" s="662">
        <v>4800</v>
      </c>
      <c r="L90" s="961" t="str">
        <f t="shared" si="1"/>
        <v/>
      </c>
      <c r="M90" s="411" t="s">
        <v>23</v>
      </c>
      <c r="N90" s="467"/>
      <c r="O90" s="408"/>
    </row>
    <row r="91" spans="2:15" ht="15.75" customHeight="1">
      <c r="B91" s="228">
        <v>1304</v>
      </c>
      <c r="C91" s="660">
        <v>40</v>
      </c>
      <c r="D91" s="232" t="s">
        <v>27</v>
      </c>
      <c r="E91" s="742" t="s">
        <v>883</v>
      </c>
      <c r="F91" s="1272"/>
      <c r="G91" s="78" t="s">
        <v>792</v>
      </c>
      <c r="H91" s="680" t="s">
        <v>157</v>
      </c>
      <c r="I91" s="664"/>
      <c r="J91" s="666">
        <v>1</v>
      </c>
      <c r="K91" s="662">
        <v>4800</v>
      </c>
      <c r="L91" s="961" t="str">
        <f t="shared" si="1"/>
        <v/>
      </c>
      <c r="M91" s="411" t="s">
        <v>23</v>
      </c>
      <c r="N91" s="467"/>
      <c r="O91" s="408"/>
    </row>
    <row r="92" spans="2:15" ht="15.75" customHeight="1">
      <c r="B92" s="228">
        <v>1304</v>
      </c>
      <c r="C92" s="660">
        <v>40</v>
      </c>
      <c r="D92" s="232" t="s">
        <v>112</v>
      </c>
      <c r="E92" s="742" t="s">
        <v>884</v>
      </c>
      <c r="F92" s="1272"/>
      <c r="G92" s="78" t="s">
        <v>792</v>
      </c>
      <c r="H92" s="680" t="s">
        <v>159</v>
      </c>
      <c r="I92" s="664"/>
      <c r="J92" s="666">
        <v>1</v>
      </c>
      <c r="K92" s="662">
        <v>5400</v>
      </c>
      <c r="L92" s="961" t="str">
        <f t="shared" si="1"/>
        <v/>
      </c>
      <c r="M92" s="411" t="s">
        <v>23</v>
      </c>
      <c r="N92" s="467"/>
      <c r="O92" s="408"/>
    </row>
    <row r="93" spans="2:15" ht="15.75" customHeight="1">
      <c r="B93" s="228">
        <v>1304</v>
      </c>
      <c r="C93" s="660">
        <v>40</v>
      </c>
      <c r="D93" s="232" t="s">
        <v>24</v>
      </c>
      <c r="E93" s="742" t="s">
        <v>885</v>
      </c>
      <c r="F93" s="1272"/>
      <c r="G93" s="78" t="s">
        <v>792</v>
      </c>
      <c r="H93" s="680" t="s">
        <v>161</v>
      </c>
      <c r="I93" s="671"/>
      <c r="J93" s="666">
        <v>1</v>
      </c>
      <c r="K93" s="662">
        <v>5400</v>
      </c>
      <c r="L93" s="961" t="str">
        <f t="shared" si="1"/>
        <v/>
      </c>
      <c r="M93" s="411" t="s">
        <v>23</v>
      </c>
      <c r="N93" s="467"/>
      <c r="O93" s="408"/>
    </row>
    <row r="94" spans="2:15" ht="15.75" customHeight="1">
      <c r="B94" s="228">
        <v>1304</v>
      </c>
      <c r="C94" s="660">
        <v>40</v>
      </c>
      <c r="D94" s="232" t="s">
        <v>117</v>
      </c>
      <c r="E94" s="742" t="s">
        <v>886</v>
      </c>
      <c r="F94" s="1273"/>
      <c r="G94" s="78" t="s">
        <v>792</v>
      </c>
      <c r="H94" s="934" t="s">
        <v>163</v>
      </c>
      <c r="I94" s="671"/>
      <c r="J94" s="666">
        <v>1</v>
      </c>
      <c r="K94" s="684">
        <v>5400</v>
      </c>
      <c r="L94" s="961" t="str">
        <f t="shared" si="1"/>
        <v/>
      </c>
      <c r="M94" s="411" t="s">
        <v>23</v>
      </c>
      <c r="N94" s="467"/>
      <c r="O94" s="408"/>
    </row>
    <row r="95" spans="2:15" ht="15.75" customHeight="1">
      <c r="B95" s="228">
        <v>1304</v>
      </c>
      <c r="C95" s="231">
        <v>61</v>
      </c>
      <c r="D95" s="312" t="s">
        <v>94</v>
      </c>
      <c r="E95" s="741" t="s">
        <v>887</v>
      </c>
      <c r="F95" s="1272" t="s">
        <v>790</v>
      </c>
      <c r="G95" s="179" t="s">
        <v>199</v>
      </c>
      <c r="H95" s="681" t="s">
        <v>146</v>
      </c>
      <c r="I95" s="671"/>
      <c r="J95" s="666">
        <v>1</v>
      </c>
      <c r="K95" s="728">
        <v>3800</v>
      </c>
      <c r="L95" s="962" t="str">
        <f t="shared" si="1"/>
        <v/>
      </c>
      <c r="M95" s="411" t="s">
        <v>23</v>
      </c>
      <c r="N95" s="467"/>
      <c r="O95" s="408"/>
    </row>
    <row r="96" spans="2:15" ht="15.75" customHeight="1">
      <c r="B96" s="228">
        <v>1304</v>
      </c>
      <c r="C96" s="231">
        <v>61</v>
      </c>
      <c r="D96" s="232" t="s">
        <v>79</v>
      </c>
      <c r="E96" s="741" t="s">
        <v>888</v>
      </c>
      <c r="F96" s="1272"/>
      <c r="G96" s="179" t="s">
        <v>199</v>
      </c>
      <c r="H96" s="680" t="s">
        <v>148</v>
      </c>
      <c r="I96" s="672"/>
      <c r="J96" s="666">
        <v>1</v>
      </c>
      <c r="K96" s="667">
        <v>3800</v>
      </c>
      <c r="L96" s="965" t="str">
        <f t="shared" si="1"/>
        <v/>
      </c>
      <c r="M96" s="411" t="s">
        <v>23</v>
      </c>
      <c r="N96" s="467"/>
      <c r="O96" s="408"/>
    </row>
    <row r="97" spans="2:15" ht="15.75" customHeight="1">
      <c r="B97" s="228">
        <v>1304</v>
      </c>
      <c r="C97" s="231">
        <v>61</v>
      </c>
      <c r="D97" s="232" t="s">
        <v>28</v>
      </c>
      <c r="E97" s="741" t="s">
        <v>889</v>
      </c>
      <c r="F97" s="1272"/>
      <c r="G97" s="179" t="s">
        <v>199</v>
      </c>
      <c r="H97" s="680" t="s">
        <v>73</v>
      </c>
      <c r="I97" s="674"/>
      <c r="J97" s="666">
        <v>1</v>
      </c>
      <c r="K97" s="659">
        <v>4200</v>
      </c>
      <c r="L97" s="963" t="str">
        <f t="shared" si="1"/>
        <v/>
      </c>
      <c r="M97" s="411" t="s">
        <v>23</v>
      </c>
      <c r="N97" s="467"/>
      <c r="O97" s="408"/>
    </row>
    <row r="98" spans="2:15" ht="15.75" customHeight="1">
      <c r="B98" s="228">
        <v>1304</v>
      </c>
      <c r="C98" s="231">
        <v>61</v>
      </c>
      <c r="D98" s="232" t="s">
        <v>100</v>
      </c>
      <c r="E98" s="741" t="s">
        <v>890</v>
      </c>
      <c r="F98" s="1272"/>
      <c r="G98" s="179" t="s">
        <v>199</v>
      </c>
      <c r="H98" s="680" t="s">
        <v>151</v>
      </c>
      <c r="I98" s="672"/>
      <c r="J98" s="666">
        <v>1</v>
      </c>
      <c r="K98" s="662">
        <v>4200</v>
      </c>
      <c r="L98" s="961" t="str">
        <f t="shared" si="1"/>
        <v/>
      </c>
      <c r="M98" s="411" t="s">
        <v>23</v>
      </c>
      <c r="N98" s="467"/>
      <c r="O98" s="408"/>
    </row>
    <row r="99" spans="2:15" ht="15.75" customHeight="1">
      <c r="B99" s="228">
        <v>1304</v>
      </c>
      <c r="C99" s="231">
        <v>61</v>
      </c>
      <c r="D99" s="232" t="s">
        <v>33</v>
      </c>
      <c r="E99" s="741" t="s">
        <v>891</v>
      </c>
      <c r="F99" s="1272"/>
      <c r="G99" s="179" t="s">
        <v>199</v>
      </c>
      <c r="H99" s="680" t="s">
        <v>74</v>
      </c>
      <c r="I99" s="674"/>
      <c r="J99" s="666">
        <v>1</v>
      </c>
      <c r="K99" s="662">
        <v>4200</v>
      </c>
      <c r="L99" s="961" t="str">
        <f t="shared" si="1"/>
        <v/>
      </c>
      <c r="M99" s="411" t="s">
        <v>23</v>
      </c>
      <c r="N99" s="467"/>
      <c r="O99" s="408"/>
    </row>
    <row r="100" spans="2:15" ht="15.75" customHeight="1">
      <c r="B100" s="228">
        <v>1304</v>
      </c>
      <c r="C100" s="231">
        <v>61</v>
      </c>
      <c r="D100" s="232" t="s">
        <v>104</v>
      </c>
      <c r="E100" s="741" t="s">
        <v>892</v>
      </c>
      <c r="F100" s="1272"/>
      <c r="G100" s="179" t="s">
        <v>199</v>
      </c>
      <c r="H100" s="680" t="s">
        <v>154</v>
      </c>
      <c r="I100" s="674"/>
      <c r="J100" s="666">
        <v>1</v>
      </c>
      <c r="K100" s="662">
        <v>4800</v>
      </c>
      <c r="L100" s="961" t="str">
        <f t="shared" si="1"/>
        <v/>
      </c>
      <c r="M100" s="411" t="s">
        <v>23</v>
      </c>
      <c r="N100" s="467"/>
      <c r="O100" s="408"/>
    </row>
    <row r="101" spans="2:15" ht="15.75" customHeight="1">
      <c r="B101" s="228">
        <v>1304</v>
      </c>
      <c r="C101" s="231">
        <v>61</v>
      </c>
      <c r="D101" s="232" t="s">
        <v>107</v>
      </c>
      <c r="E101" s="741" t="s">
        <v>893</v>
      </c>
      <c r="F101" s="1272"/>
      <c r="G101" s="179" t="s">
        <v>199</v>
      </c>
      <c r="H101" s="680" t="s">
        <v>198</v>
      </c>
      <c r="I101" s="672"/>
      <c r="J101" s="666">
        <v>1</v>
      </c>
      <c r="K101" s="662">
        <v>4800</v>
      </c>
      <c r="L101" s="961" t="str">
        <f t="shared" si="1"/>
        <v/>
      </c>
      <c r="M101" s="411" t="s">
        <v>23</v>
      </c>
      <c r="N101" s="467"/>
      <c r="O101" s="408"/>
    </row>
    <row r="102" spans="2:15" ht="15.75" customHeight="1">
      <c r="B102" s="228">
        <v>1304</v>
      </c>
      <c r="C102" s="231">
        <v>61</v>
      </c>
      <c r="D102" s="232" t="s">
        <v>27</v>
      </c>
      <c r="E102" s="741" t="s">
        <v>894</v>
      </c>
      <c r="F102" s="1272"/>
      <c r="G102" s="179" t="s">
        <v>199</v>
      </c>
      <c r="H102" s="680" t="s">
        <v>157</v>
      </c>
      <c r="I102" s="664"/>
      <c r="J102" s="666">
        <v>1</v>
      </c>
      <c r="K102" s="662">
        <v>4800</v>
      </c>
      <c r="L102" s="961" t="str">
        <f t="shared" si="1"/>
        <v/>
      </c>
      <c r="M102" s="411" t="s">
        <v>23</v>
      </c>
      <c r="N102" s="467"/>
      <c r="O102" s="408"/>
    </row>
    <row r="103" spans="2:15" ht="15.75" customHeight="1">
      <c r="B103" s="228">
        <v>1304</v>
      </c>
      <c r="C103" s="231">
        <v>61</v>
      </c>
      <c r="D103" s="232" t="s">
        <v>112</v>
      </c>
      <c r="E103" s="741" t="s">
        <v>895</v>
      </c>
      <c r="F103" s="1272"/>
      <c r="G103" s="179" t="s">
        <v>199</v>
      </c>
      <c r="H103" s="680" t="s">
        <v>159</v>
      </c>
      <c r="I103" s="664"/>
      <c r="J103" s="666">
        <v>1</v>
      </c>
      <c r="K103" s="662">
        <v>5400</v>
      </c>
      <c r="L103" s="961" t="str">
        <f t="shared" si="1"/>
        <v/>
      </c>
      <c r="M103" s="411" t="s">
        <v>23</v>
      </c>
      <c r="N103" s="467"/>
      <c r="O103" s="408"/>
    </row>
    <row r="104" spans="2:15" ht="15.75" customHeight="1">
      <c r="B104" s="228">
        <v>1304</v>
      </c>
      <c r="C104" s="231">
        <v>61</v>
      </c>
      <c r="D104" s="232" t="s">
        <v>24</v>
      </c>
      <c r="E104" s="741" t="s">
        <v>896</v>
      </c>
      <c r="F104" s="1272"/>
      <c r="G104" s="179" t="s">
        <v>199</v>
      </c>
      <c r="H104" s="680" t="s">
        <v>161</v>
      </c>
      <c r="I104" s="664"/>
      <c r="J104" s="666">
        <v>1</v>
      </c>
      <c r="K104" s="662">
        <v>5400</v>
      </c>
      <c r="L104" s="961" t="str">
        <f t="shared" si="1"/>
        <v/>
      </c>
      <c r="M104" s="411" t="s">
        <v>23</v>
      </c>
      <c r="N104" s="467"/>
      <c r="O104" s="408"/>
    </row>
    <row r="105" spans="2:15" ht="15.75" customHeight="1">
      <c r="B105" s="228">
        <v>1304</v>
      </c>
      <c r="C105" s="723">
        <v>61</v>
      </c>
      <c r="D105" s="232" t="s">
        <v>117</v>
      </c>
      <c r="E105" s="738" t="s">
        <v>897</v>
      </c>
      <c r="F105" s="1273"/>
      <c r="G105" s="457" t="s">
        <v>199</v>
      </c>
      <c r="H105" s="724" t="s">
        <v>163</v>
      </c>
      <c r="I105" s="671"/>
      <c r="J105" s="666">
        <v>1</v>
      </c>
      <c r="K105" s="684">
        <v>5400</v>
      </c>
      <c r="L105" s="962" t="str">
        <f t="shared" si="1"/>
        <v/>
      </c>
      <c r="M105" s="411" t="s">
        <v>23</v>
      </c>
      <c r="N105" s="467"/>
      <c r="O105" s="408"/>
    </row>
    <row r="106" spans="2:15" ht="15.75" customHeight="1">
      <c r="B106" s="228">
        <v>1304</v>
      </c>
      <c r="C106" s="229" t="s">
        <v>779</v>
      </c>
      <c r="D106" s="312" t="s">
        <v>94</v>
      </c>
      <c r="E106" s="156" t="s">
        <v>898</v>
      </c>
      <c r="F106" s="1272" t="s">
        <v>790</v>
      </c>
      <c r="G106" s="422" t="s">
        <v>793</v>
      </c>
      <c r="H106" s="681" t="s">
        <v>146</v>
      </c>
      <c r="I106" s="672"/>
      <c r="J106" s="199">
        <v>1</v>
      </c>
      <c r="K106" s="728">
        <v>3800</v>
      </c>
      <c r="L106" s="937" t="str">
        <f t="shared" si="1"/>
        <v/>
      </c>
      <c r="M106" s="411" t="s">
        <v>23</v>
      </c>
      <c r="N106" s="696"/>
      <c r="O106" s="408"/>
    </row>
    <row r="107" spans="2:15" ht="15.75" customHeight="1">
      <c r="B107" s="228">
        <v>1304</v>
      </c>
      <c r="C107" s="229" t="s">
        <v>779</v>
      </c>
      <c r="D107" s="232" t="s">
        <v>79</v>
      </c>
      <c r="E107" s="161" t="s">
        <v>899</v>
      </c>
      <c r="F107" s="1272"/>
      <c r="G107" s="422" t="s">
        <v>793</v>
      </c>
      <c r="H107" s="680" t="s">
        <v>148</v>
      </c>
      <c r="I107" s="665"/>
      <c r="J107" s="666">
        <v>1</v>
      </c>
      <c r="K107" s="667">
        <v>3800</v>
      </c>
      <c r="L107" s="965" t="str">
        <f t="shared" si="1"/>
        <v/>
      </c>
      <c r="M107" s="411" t="s">
        <v>23</v>
      </c>
      <c r="N107" s="695"/>
      <c r="O107" s="408"/>
    </row>
    <row r="108" spans="2:15" ht="15.75" customHeight="1">
      <c r="B108" s="228">
        <v>1304</v>
      </c>
      <c r="C108" s="229" t="s">
        <v>779</v>
      </c>
      <c r="D108" s="232" t="s">
        <v>28</v>
      </c>
      <c r="E108" s="161" t="s">
        <v>900</v>
      </c>
      <c r="F108" s="1272"/>
      <c r="G108" s="422" t="s">
        <v>793</v>
      </c>
      <c r="H108" s="680" t="s">
        <v>73</v>
      </c>
      <c r="I108" s="665"/>
      <c r="J108" s="666">
        <v>1</v>
      </c>
      <c r="K108" s="659">
        <v>4200</v>
      </c>
      <c r="L108" s="965" t="str">
        <f t="shared" si="1"/>
        <v/>
      </c>
      <c r="M108" s="411" t="s">
        <v>23</v>
      </c>
      <c r="N108" s="695"/>
      <c r="O108" s="408"/>
    </row>
    <row r="109" spans="2:15" ht="15.75" customHeight="1">
      <c r="B109" s="228">
        <v>1304</v>
      </c>
      <c r="C109" s="229" t="s">
        <v>779</v>
      </c>
      <c r="D109" s="232" t="s">
        <v>100</v>
      </c>
      <c r="E109" s="161" t="s">
        <v>901</v>
      </c>
      <c r="F109" s="1272"/>
      <c r="G109" s="422" t="s">
        <v>793</v>
      </c>
      <c r="H109" s="680" t="s">
        <v>151</v>
      </c>
      <c r="I109" s="665"/>
      <c r="J109" s="666">
        <v>1</v>
      </c>
      <c r="K109" s="662">
        <v>4200</v>
      </c>
      <c r="L109" s="965" t="str">
        <f t="shared" si="1"/>
        <v/>
      </c>
      <c r="M109" s="411" t="s">
        <v>23</v>
      </c>
      <c r="N109" s="695"/>
      <c r="O109" s="408"/>
    </row>
    <row r="110" spans="2:15" ht="15.75" customHeight="1">
      <c r="B110" s="228">
        <v>1304</v>
      </c>
      <c r="C110" s="229" t="s">
        <v>779</v>
      </c>
      <c r="D110" s="232" t="s">
        <v>33</v>
      </c>
      <c r="E110" s="161" t="s">
        <v>902</v>
      </c>
      <c r="F110" s="1272"/>
      <c r="G110" s="422" t="s">
        <v>793</v>
      </c>
      <c r="H110" s="680" t="s">
        <v>74</v>
      </c>
      <c r="I110" s="665"/>
      <c r="J110" s="666">
        <v>1</v>
      </c>
      <c r="K110" s="662">
        <v>4200</v>
      </c>
      <c r="L110" s="937" t="str">
        <f t="shared" si="1"/>
        <v/>
      </c>
      <c r="M110" s="411" t="s">
        <v>23</v>
      </c>
      <c r="N110" s="696"/>
      <c r="O110" s="408"/>
    </row>
    <row r="111" spans="2:15" ht="15.75" customHeight="1">
      <c r="B111" s="228">
        <v>1304</v>
      </c>
      <c r="C111" s="229" t="s">
        <v>779</v>
      </c>
      <c r="D111" s="232" t="s">
        <v>104</v>
      </c>
      <c r="E111" s="161" t="s">
        <v>903</v>
      </c>
      <c r="F111" s="1272"/>
      <c r="G111" s="422" t="s">
        <v>793</v>
      </c>
      <c r="H111" s="680" t="s">
        <v>154</v>
      </c>
      <c r="I111" s="665"/>
      <c r="J111" s="666">
        <v>1</v>
      </c>
      <c r="K111" s="662">
        <v>4800</v>
      </c>
      <c r="L111" s="965" t="str">
        <f t="shared" si="1"/>
        <v/>
      </c>
      <c r="M111" s="411" t="s">
        <v>23</v>
      </c>
      <c r="N111" s="695"/>
      <c r="O111" s="408"/>
    </row>
    <row r="112" spans="2:15" ht="15.75" customHeight="1">
      <c r="B112" s="228">
        <v>1304</v>
      </c>
      <c r="C112" s="229" t="s">
        <v>779</v>
      </c>
      <c r="D112" s="232" t="s">
        <v>107</v>
      </c>
      <c r="E112" s="162" t="s">
        <v>904</v>
      </c>
      <c r="F112" s="1272"/>
      <c r="G112" s="422" t="s">
        <v>793</v>
      </c>
      <c r="H112" s="680" t="s">
        <v>198</v>
      </c>
      <c r="I112" s="665"/>
      <c r="J112" s="666">
        <v>1</v>
      </c>
      <c r="K112" s="662">
        <v>4800</v>
      </c>
      <c r="L112" s="965" t="str">
        <f t="shared" si="1"/>
        <v/>
      </c>
      <c r="M112" s="411" t="s">
        <v>23</v>
      </c>
      <c r="N112" s="642"/>
      <c r="O112" s="408"/>
    </row>
    <row r="113" spans="2:15" ht="15.75" customHeight="1">
      <c r="B113" s="228">
        <v>1304</v>
      </c>
      <c r="C113" s="229" t="s">
        <v>779</v>
      </c>
      <c r="D113" s="232" t="s">
        <v>27</v>
      </c>
      <c r="E113" s="156" t="s">
        <v>905</v>
      </c>
      <c r="F113" s="1272"/>
      <c r="G113" s="422" t="s">
        <v>793</v>
      </c>
      <c r="H113" s="680" t="s">
        <v>157</v>
      </c>
      <c r="I113" s="665"/>
      <c r="J113" s="666">
        <v>1</v>
      </c>
      <c r="K113" s="662">
        <v>4800</v>
      </c>
      <c r="L113" s="965" t="str">
        <f t="shared" si="1"/>
        <v/>
      </c>
      <c r="M113" s="411" t="s">
        <v>23</v>
      </c>
      <c r="N113" s="467"/>
      <c r="O113" s="408"/>
    </row>
    <row r="114" spans="2:15" ht="15.75" customHeight="1">
      <c r="B114" s="228">
        <v>1304</v>
      </c>
      <c r="C114" s="229" t="s">
        <v>779</v>
      </c>
      <c r="D114" s="232" t="s">
        <v>112</v>
      </c>
      <c r="E114" s="161" t="s">
        <v>906</v>
      </c>
      <c r="F114" s="1272"/>
      <c r="G114" s="422" t="s">
        <v>793</v>
      </c>
      <c r="H114" s="680" t="s">
        <v>159</v>
      </c>
      <c r="I114" s="665"/>
      <c r="J114" s="666">
        <v>1</v>
      </c>
      <c r="K114" s="662">
        <v>5400</v>
      </c>
      <c r="L114" s="965" t="str">
        <f t="shared" si="1"/>
        <v/>
      </c>
      <c r="M114" s="411" t="s">
        <v>23</v>
      </c>
      <c r="N114" s="467"/>
      <c r="O114" s="408"/>
    </row>
    <row r="115" spans="2:15" ht="15.75" customHeight="1">
      <c r="B115" s="228">
        <v>1304</v>
      </c>
      <c r="C115" s="229" t="s">
        <v>779</v>
      </c>
      <c r="D115" s="232" t="s">
        <v>24</v>
      </c>
      <c r="E115" s="161" t="s">
        <v>907</v>
      </c>
      <c r="F115" s="1272"/>
      <c r="G115" s="422" t="s">
        <v>793</v>
      </c>
      <c r="H115" s="680" t="s">
        <v>161</v>
      </c>
      <c r="I115" s="665"/>
      <c r="J115" s="666">
        <v>1</v>
      </c>
      <c r="K115" s="662">
        <v>5400</v>
      </c>
      <c r="L115" s="937" t="str">
        <f t="shared" si="1"/>
        <v/>
      </c>
      <c r="M115" s="411" t="s">
        <v>23</v>
      </c>
      <c r="N115" s="698"/>
      <c r="O115" s="408"/>
    </row>
    <row r="116" spans="2:15" ht="15.75" customHeight="1">
      <c r="B116" s="228">
        <v>1304</v>
      </c>
      <c r="C116" s="229" t="s">
        <v>779</v>
      </c>
      <c r="D116" s="930" t="s">
        <v>117</v>
      </c>
      <c r="E116" s="161" t="s">
        <v>908</v>
      </c>
      <c r="F116" s="1272"/>
      <c r="G116" s="804" t="s">
        <v>793</v>
      </c>
      <c r="H116" s="928" t="s">
        <v>163</v>
      </c>
      <c r="I116" s="476"/>
      <c r="J116" s="931">
        <v>1</v>
      </c>
      <c r="K116" s="929">
        <v>5400</v>
      </c>
      <c r="L116" s="940" t="str">
        <f t="shared" si="1"/>
        <v/>
      </c>
      <c r="M116" s="412" t="s">
        <v>23</v>
      </c>
      <c r="N116" s="700"/>
      <c r="O116" s="408"/>
    </row>
    <row r="117" spans="2:15" ht="15.75" customHeight="1">
      <c r="B117" s="16">
        <v>1204</v>
      </c>
      <c r="C117" s="17" t="s">
        <v>104</v>
      </c>
      <c r="D117" s="17" t="s">
        <v>94</v>
      </c>
      <c r="E117" s="17" t="s">
        <v>144</v>
      </c>
      <c r="F117" s="1290" t="s">
        <v>145</v>
      </c>
      <c r="G117" s="16" t="s">
        <v>143</v>
      </c>
      <c r="H117" s="17" t="s">
        <v>146</v>
      </c>
      <c r="I117" s="1030"/>
      <c r="J117" s="16">
        <v>1</v>
      </c>
      <c r="K117" s="69">
        <v>2500</v>
      </c>
      <c r="L117" s="967" t="str">
        <f t="shared" si="1"/>
        <v/>
      </c>
      <c r="M117" s="413" t="s">
        <v>23</v>
      </c>
      <c r="N117" s="642"/>
      <c r="O117" s="408"/>
    </row>
    <row r="118" spans="2:15" ht="15.75" customHeight="1">
      <c r="B118" s="18">
        <v>1204</v>
      </c>
      <c r="C118" s="19" t="s">
        <v>104</v>
      </c>
      <c r="D118" s="19" t="s">
        <v>79</v>
      </c>
      <c r="E118" s="19" t="s">
        <v>147</v>
      </c>
      <c r="F118" s="1291"/>
      <c r="G118" s="18" t="s">
        <v>143</v>
      </c>
      <c r="H118" s="19" t="s">
        <v>148</v>
      </c>
      <c r="I118" s="1031" t="s">
        <v>1337</v>
      </c>
      <c r="J118" s="18">
        <v>1</v>
      </c>
      <c r="K118" s="48">
        <v>2500</v>
      </c>
      <c r="L118" s="937" t="str">
        <f t="shared" si="1"/>
        <v/>
      </c>
      <c r="M118" s="604" t="s">
        <v>23</v>
      </c>
      <c r="N118" s="467"/>
      <c r="O118" s="408"/>
    </row>
    <row r="119" spans="2:15" ht="15.75" customHeight="1">
      <c r="B119" s="18">
        <v>1204</v>
      </c>
      <c r="C119" s="19" t="s">
        <v>104</v>
      </c>
      <c r="D119" s="19" t="s">
        <v>28</v>
      </c>
      <c r="E119" s="19" t="s">
        <v>149</v>
      </c>
      <c r="F119" s="1291"/>
      <c r="G119" s="18" t="s">
        <v>143</v>
      </c>
      <c r="H119" s="19" t="s">
        <v>73</v>
      </c>
      <c r="I119" s="1031" t="s">
        <v>1337</v>
      </c>
      <c r="J119" s="18">
        <v>1</v>
      </c>
      <c r="K119" s="48">
        <v>3000</v>
      </c>
      <c r="L119" s="966" t="str">
        <f t="shared" si="1"/>
        <v/>
      </c>
      <c r="M119" s="413" t="s">
        <v>23</v>
      </c>
      <c r="N119" s="467"/>
      <c r="O119" s="408"/>
    </row>
    <row r="120" spans="2:15" ht="15.75" customHeight="1">
      <c r="B120" s="18">
        <v>1204</v>
      </c>
      <c r="C120" s="19" t="s">
        <v>104</v>
      </c>
      <c r="D120" s="19" t="s">
        <v>100</v>
      </c>
      <c r="E120" s="19" t="s">
        <v>150</v>
      </c>
      <c r="F120" s="1291"/>
      <c r="G120" s="18" t="s">
        <v>143</v>
      </c>
      <c r="H120" s="19" t="s">
        <v>151</v>
      </c>
      <c r="I120" s="1031" t="s">
        <v>1337</v>
      </c>
      <c r="J120" s="18">
        <v>1</v>
      </c>
      <c r="K120" s="48">
        <v>3000</v>
      </c>
      <c r="L120" s="966" t="str">
        <f t="shared" si="1"/>
        <v/>
      </c>
      <c r="M120" s="411" t="s">
        <v>23</v>
      </c>
      <c r="N120" s="467"/>
      <c r="O120" s="408"/>
    </row>
    <row r="121" spans="2:15" ht="15.75" customHeight="1">
      <c r="B121" s="18">
        <v>1204</v>
      </c>
      <c r="C121" s="19" t="s">
        <v>104</v>
      </c>
      <c r="D121" s="19" t="s">
        <v>33</v>
      </c>
      <c r="E121" s="19" t="s">
        <v>152</v>
      </c>
      <c r="F121" s="1291"/>
      <c r="G121" s="18" t="s">
        <v>143</v>
      </c>
      <c r="H121" s="19" t="s">
        <v>74</v>
      </c>
      <c r="I121" s="1031" t="s">
        <v>1337</v>
      </c>
      <c r="J121" s="18">
        <v>1</v>
      </c>
      <c r="K121" s="48">
        <v>3000</v>
      </c>
      <c r="L121" s="937" t="str">
        <f t="shared" si="1"/>
        <v/>
      </c>
      <c r="M121" s="604" t="s">
        <v>23</v>
      </c>
      <c r="N121" s="467"/>
      <c r="O121" s="408"/>
    </row>
    <row r="122" spans="2:15" ht="15.75" customHeight="1">
      <c r="B122" s="18">
        <v>1204</v>
      </c>
      <c r="C122" s="19" t="s">
        <v>104</v>
      </c>
      <c r="D122" s="19" t="s">
        <v>104</v>
      </c>
      <c r="E122" s="19" t="s">
        <v>153</v>
      </c>
      <c r="F122" s="1291"/>
      <c r="G122" s="18" t="s">
        <v>143</v>
      </c>
      <c r="H122" s="19" t="s">
        <v>154</v>
      </c>
      <c r="I122" s="1031" t="s">
        <v>1337</v>
      </c>
      <c r="J122" s="18">
        <v>1</v>
      </c>
      <c r="K122" s="48">
        <v>3500</v>
      </c>
      <c r="L122" s="966" t="str">
        <f t="shared" si="1"/>
        <v/>
      </c>
      <c r="M122" s="413" t="s">
        <v>23</v>
      </c>
      <c r="N122" s="467"/>
      <c r="O122" s="408"/>
    </row>
    <row r="123" spans="2:15" ht="15.75" customHeight="1">
      <c r="B123" s="18">
        <v>1204</v>
      </c>
      <c r="C123" s="19" t="s">
        <v>104</v>
      </c>
      <c r="D123" s="19" t="s">
        <v>107</v>
      </c>
      <c r="E123" s="19" t="s">
        <v>155</v>
      </c>
      <c r="F123" s="1291"/>
      <c r="G123" s="18" t="s">
        <v>143</v>
      </c>
      <c r="H123" s="19" t="s">
        <v>109</v>
      </c>
      <c r="I123" s="1032"/>
      <c r="J123" s="18">
        <v>1</v>
      </c>
      <c r="K123" s="48">
        <v>3500</v>
      </c>
      <c r="L123" s="966" t="str">
        <f t="shared" si="1"/>
        <v/>
      </c>
      <c r="M123" s="411" t="s">
        <v>23</v>
      </c>
      <c r="N123" s="467"/>
      <c r="O123" s="408"/>
    </row>
    <row r="124" spans="2:15" ht="15.75" customHeight="1">
      <c r="B124" s="18">
        <v>1204</v>
      </c>
      <c r="C124" s="19" t="s">
        <v>104</v>
      </c>
      <c r="D124" s="19" t="s">
        <v>27</v>
      </c>
      <c r="E124" s="19" t="s">
        <v>156</v>
      </c>
      <c r="F124" s="1291"/>
      <c r="G124" s="18" t="s">
        <v>143</v>
      </c>
      <c r="H124" s="19" t="s">
        <v>157</v>
      </c>
      <c r="I124" s="1031"/>
      <c r="J124" s="18">
        <v>1</v>
      </c>
      <c r="K124" s="48">
        <v>3500</v>
      </c>
      <c r="L124" s="966" t="str">
        <f t="shared" si="1"/>
        <v/>
      </c>
      <c r="M124" s="411" t="s">
        <v>23</v>
      </c>
      <c r="N124" s="467"/>
      <c r="O124" s="408"/>
    </row>
    <row r="125" spans="2:15" ht="15.75" customHeight="1">
      <c r="B125" s="18">
        <v>1204</v>
      </c>
      <c r="C125" s="19" t="s">
        <v>104</v>
      </c>
      <c r="D125" s="19" t="s">
        <v>112</v>
      </c>
      <c r="E125" s="19" t="s">
        <v>158</v>
      </c>
      <c r="F125" s="1291"/>
      <c r="G125" s="18" t="s">
        <v>143</v>
      </c>
      <c r="H125" s="19" t="s">
        <v>159</v>
      </c>
      <c r="I125" s="1031"/>
      <c r="J125" s="18">
        <v>1</v>
      </c>
      <c r="K125" s="48">
        <v>4000</v>
      </c>
      <c r="L125" s="966" t="str">
        <f t="shared" si="1"/>
        <v/>
      </c>
      <c r="M125" s="411" t="s">
        <v>23</v>
      </c>
      <c r="N125" s="467"/>
      <c r="O125" s="408"/>
    </row>
    <row r="126" spans="2:15" ht="15.75" customHeight="1">
      <c r="B126" s="18">
        <v>1204</v>
      </c>
      <c r="C126" s="19" t="s">
        <v>104</v>
      </c>
      <c r="D126" s="19" t="s">
        <v>24</v>
      </c>
      <c r="E126" s="19" t="s">
        <v>160</v>
      </c>
      <c r="F126" s="1291"/>
      <c r="G126" s="18" t="s">
        <v>143</v>
      </c>
      <c r="H126" s="19" t="s">
        <v>161</v>
      </c>
      <c r="I126" s="1030"/>
      <c r="J126" s="18">
        <v>1</v>
      </c>
      <c r="K126" s="48">
        <v>4000</v>
      </c>
      <c r="L126" s="967" t="str">
        <f t="shared" si="1"/>
        <v/>
      </c>
      <c r="M126" s="411" t="s">
        <v>23</v>
      </c>
      <c r="N126" s="467"/>
      <c r="O126" s="408"/>
    </row>
    <row r="127" spans="2:15" ht="15.75" customHeight="1">
      <c r="B127" s="18">
        <v>1204</v>
      </c>
      <c r="C127" s="19" t="s">
        <v>104</v>
      </c>
      <c r="D127" s="19" t="s">
        <v>117</v>
      </c>
      <c r="E127" s="19" t="s">
        <v>162</v>
      </c>
      <c r="F127" s="1291"/>
      <c r="G127" s="18" t="s">
        <v>143</v>
      </c>
      <c r="H127" s="19" t="s">
        <v>163</v>
      </c>
      <c r="I127" s="1030"/>
      <c r="J127" s="18">
        <v>1</v>
      </c>
      <c r="K127" s="48">
        <v>4000</v>
      </c>
      <c r="L127" s="937" t="str">
        <f t="shared" si="1"/>
        <v/>
      </c>
      <c r="M127" s="604" t="s">
        <v>23</v>
      </c>
      <c r="N127" s="698"/>
      <c r="O127" s="408"/>
    </row>
    <row r="128" spans="2:15" ht="15.75" customHeight="1">
      <c r="B128" s="18">
        <v>1204</v>
      </c>
      <c r="C128" s="18">
        <v>34</v>
      </c>
      <c r="D128" s="19" t="s">
        <v>94</v>
      </c>
      <c r="E128" s="19" t="s">
        <v>164</v>
      </c>
      <c r="F128" s="1291" t="s">
        <v>145</v>
      </c>
      <c r="G128" s="18" t="s">
        <v>312</v>
      </c>
      <c r="H128" s="19" t="s">
        <v>146</v>
      </c>
      <c r="I128" s="1034" t="s">
        <v>1319</v>
      </c>
      <c r="J128" s="18">
        <v>1</v>
      </c>
      <c r="K128" s="48">
        <v>2500</v>
      </c>
      <c r="L128" s="968" t="str">
        <f t="shared" si="1"/>
        <v/>
      </c>
      <c r="M128" s="413" t="s">
        <v>23</v>
      </c>
      <c r="N128" s="642"/>
      <c r="O128" s="408"/>
    </row>
    <row r="129" spans="2:15" ht="15.75" customHeight="1">
      <c r="B129" s="18">
        <v>1204</v>
      </c>
      <c r="C129" s="18">
        <v>34</v>
      </c>
      <c r="D129" s="19" t="s">
        <v>79</v>
      </c>
      <c r="E129" s="19" t="s">
        <v>165</v>
      </c>
      <c r="F129" s="1291"/>
      <c r="G129" s="18" t="s">
        <v>312</v>
      </c>
      <c r="H129" s="19" t="s">
        <v>148</v>
      </c>
      <c r="I129" s="1033" t="s">
        <v>1318</v>
      </c>
      <c r="J129" s="18">
        <v>1</v>
      </c>
      <c r="K129" s="48">
        <v>2500</v>
      </c>
      <c r="L129" s="966" t="str">
        <f t="shared" si="1"/>
        <v/>
      </c>
      <c r="M129" s="411" t="s">
        <v>23</v>
      </c>
      <c r="N129" s="467"/>
      <c r="O129" s="408"/>
    </row>
    <row r="130" spans="2:15" ht="15.75" customHeight="1">
      <c r="B130" s="18">
        <v>1204</v>
      </c>
      <c r="C130" s="18">
        <v>34</v>
      </c>
      <c r="D130" s="19" t="s">
        <v>28</v>
      </c>
      <c r="E130" s="19" t="s">
        <v>166</v>
      </c>
      <c r="F130" s="1291"/>
      <c r="G130" s="18" t="s">
        <v>312</v>
      </c>
      <c r="H130" s="19" t="s">
        <v>73</v>
      </c>
      <c r="I130" s="1033" t="s">
        <v>1318</v>
      </c>
      <c r="J130" s="18">
        <v>1</v>
      </c>
      <c r="K130" s="48">
        <v>3000</v>
      </c>
      <c r="L130" s="966" t="str">
        <f t="shared" si="1"/>
        <v/>
      </c>
      <c r="M130" s="411" t="s">
        <v>23</v>
      </c>
      <c r="N130" s="467"/>
      <c r="O130" s="408"/>
    </row>
    <row r="131" spans="2:15" ht="15.75" customHeight="1">
      <c r="B131" s="18">
        <v>1204</v>
      </c>
      <c r="C131" s="18">
        <v>34</v>
      </c>
      <c r="D131" s="19" t="s">
        <v>100</v>
      </c>
      <c r="E131" s="19" t="s">
        <v>167</v>
      </c>
      <c r="F131" s="1291"/>
      <c r="G131" s="18" t="s">
        <v>312</v>
      </c>
      <c r="H131" s="19" t="s">
        <v>151</v>
      </c>
      <c r="I131" s="1033" t="s">
        <v>1318</v>
      </c>
      <c r="J131" s="18">
        <v>1</v>
      </c>
      <c r="K131" s="48">
        <v>3000</v>
      </c>
      <c r="L131" s="966" t="str">
        <f t="shared" si="1"/>
        <v/>
      </c>
      <c r="M131" s="411" t="s">
        <v>23</v>
      </c>
      <c r="N131" s="467"/>
      <c r="O131" s="408"/>
    </row>
    <row r="132" spans="2:15" ht="15.75" customHeight="1">
      <c r="B132" s="18">
        <v>1204</v>
      </c>
      <c r="C132" s="18">
        <v>34</v>
      </c>
      <c r="D132" s="19" t="s">
        <v>33</v>
      </c>
      <c r="E132" s="19" t="s">
        <v>168</v>
      </c>
      <c r="F132" s="1291"/>
      <c r="G132" s="18" t="s">
        <v>312</v>
      </c>
      <c r="H132" s="19" t="s">
        <v>74</v>
      </c>
      <c r="I132" s="1033" t="s">
        <v>1318</v>
      </c>
      <c r="J132" s="18">
        <v>1</v>
      </c>
      <c r="K132" s="48">
        <v>3000</v>
      </c>
      <c r="L132" s="968" t="str">
        <f t="shared" si="1"/>
        <v/>
      </c>
      <c r="M132" s="411" t="s">
        <v>23</v>
      </c>
      <c r="N132" s="467"/>
      <c r="O132" s="408"/>
    </row>
    <row r="133" spans="2:15" ht="15.75" customHeight="1">
      <c r="B133" s="18">
        <v>1204</v>
      </c>
      <c r="C133" s="18">
        <v>34</v>
      </c>
      <c r="D133" s="19" t="s">
        <v>104</v>
      </c>
      <c r="E133" s="19" t="s">
        <v>169</v>
      </c>
      <c r="F133" s="1291"/>
      <c r="G133" s="18" t="s">
        <v>312</v>
      </c>
      <c r="H133" s="19" t="s">
        <v>154</v>
      </c>
      <c r="I133" s="1035"/>
      <c r="J133" s="18">
        <v>1</v>
      </c>
      <c r="K133" s="48">
        <v>3500</v>
      </c>
      <c r="L133" s="966" t="str">
        <f t="shared" si="1"/>
        <v/>
      </c>
      <c r="M133" s="411" t="s">
        <v>23</v>
      </c>
      <c r="N133" s="467"/>
      <c r="O133" s="408"/>
    </row>
    <row r="134" spans="2:15" ht="15.75" customHeight="1">
      <c r="B134" s="18">
        <v>1204</v>
      </c>
      <c r="C134" s="18">
        <v>34</v>
      </c>
      <c r="D134" s="19" t="s">
        <v>107</v>
      </c>
      <c r="E134" s="19" t="s">
        <v>170</v>
      </c>
      <c r="F134" s="1291"/>
      <c r="G134" s="18" t="s">
        <v>312</v>
      </c>
      <c r="H134" s="19" t="s">
        <v>109</v>
      </c>
      <c r="I134" s="1034" t="s">
        <v>1319</v>
      </c>
      <c r="J134" s="18">
        <v>1</v>
      </c>
      <c r="K134" s="48">
        <v>3500</v>
      </c>
      <c r="L134" s="966" t="str">
        <f t="shared" si="1"/>
        <v/>
      </c>
      <c r="M134" s="411" t="s">
        <v>23</v>
      </c>
      <c r="N134" s="467"/>
      <c r="O134" s="408"/>
    </row>
    <row r="135" spans="2:15" ht="15.75" customHeight="1">
      <c r="B135" s="18">
        <v>1204</v>
      </c>
      <c r="C135" s="18">
        <v>34</v>
      </c>
      <c r="D135" s="19" t="s">
        <v>27</v>
      </c>
      <c r="E135" s="19" t="s">
        <v>171</v>
      </c>
      <c r="F135" s="1291"/>
      <c r="G135" s="18" t="s">
        <v>312</v>
      </c>
      <c r="H135" s="19" t="s">
        <v>157</v>
      </c>
      <c r="I135" s="1036" t="s">
        <v>1320</v>
      </c>
      <c r="J135" s="18">
        <v>1</v>
      </c>
      <c r="K135" s="48">
        <v>3500</v>
      </c>
      <c r="L135" s="966" t="str">
        <f t="shared" si="1"/>
        <v/>
      </c>
      <c r="M135" s="411" t="s">
        <v>23</v>
      </c>
      <c r="N135" s="467"/>
      <c r="O135" s="408"/>
    </row>
    <row r="136" spans="2:15" ht="15.75" customHeight="1">
      <c r="B136" s="18">
        <v>1204</v>
      </c>
      <c r="C136" s="18">
        <v>34</v>
      </c>
      <c r="D136" s="19" t="s">
        <v>112</v>
      </c>
      <c r="E136" s="19" t="s">
        <v>172</v>
      </c>
      <c r="F136" s="1291"/>
      <c r="G136" s="18" t="s">
        <v>312</v>
      </c>
      <c r="H136" s="19" t="s">
        <v>159</v>
      </c>
      <c r="I136" s="1036" t="s">
        <v>1320</v>
      </c>
      <c r="J136" s="18">
        <v>1</v>
      </c>
      <c r="K136" s="48">
        <v>4000</v>
      </c>
      <c r="L136" s="968" t="str">
        <f t="shared" ref="L136:L199" si="2">IFERROR(IF(N136=0,"",ROUNDUP(N136/J136,0)),"")</f>
        <v/>
      </c>
      <c r="M136" s="411" t="s">
        <v>23</v>
      </c>
      <c r="N136" s="467"/>
      <c r="O136" s="408"/>
    </row>
    <row r="137" spans="2:15" ht="15.75" customHeight="1">
      <c r="B137" s="18">
        <v>1204</v>
      </c>
      <c r="C137" s="18">
        <v>34</v>
      </c>
      <c r="D137" s="19" t="s">
        <v>24</v>
      </c>
      <c r="E137" s="19" t="s">
        <v>173</v>
      </c>
      <c r="F137" s="1291"/>
      <c r="G137" s="18" t="s">
        <v>312</v>
      </c>
      <c r="H137" s="19" t="s">
        <v>161</v>
      </c>
      <c r="I137" s="1036" t="s">
        <v>1320</v>
      </c>
      <c r="J137" s="18">
        <v>1</v>
      </c>
      <c r="K137" s="48">
        <v>4000</v>
      </c>
      <c r="L137" s="966" t="str">
        <f t="shared" si="2"/>
        <v/>
      </c>
      <c r="M137" s="411" t="s">
        <v>23</v>
      </c>
      <c r="N137" s="467"/>
      <c r="O137" s="408"/>
    </row>
    <row r="138" spans="2:15" ht="15.75" customHeight="1">
      <c r="B138" s="18">
        <v>1204</v>
      </c>
      <c r="C138" s="18">
        <v>34</v>
      </c>
      <c r="D138" s="19" t="s">
        <v>117</v>
      </c>
      <c r="E138" s="19" t="s">
        <v>174</v>
      </c>
      <c r="F138" s="1291"/>
      <c r="G138" s="18" t="s">
        <v>312</v>
      </c>
      <c r="H138" s="19" t="s">
        <v>163</v>
      </c>
      <c r="I138" s="1033" t="s">
        <v>1318</v>
      </c>
      <c r="J138" s="18">
        <v>1</v>
      </c>
      <c r="K138" s="48">
        <v>4000</v>
      </c>
      <c r="L138" s="968" t="str">
        <f t="shared" si="2"/>
        <v/>
      </c>
      <c r="M138" s="411" t="s">
        <v>23</v>
      </c>
      <c r="N138" s="467"/>
      <c r="O138" s="408"/>
    </row>
    <row r="139" spans="2:15" ht="15.75" customHeight="1">
      <c r="B139" s="18">
        <v>1204</v>
      </c>
      <c r="C139" s="18">
        <v>12</v>
      </c>
      <c r="D139" s="19" t="s">
        <v>94</v>
      </c>
      <c r="E139" s="102">
        <v>4589750296933</v>
      </c>
      <c r="F139" s="1292" t="s">
        <v>175</v>
      </c>
      <c r="G139" s="18" t="s">
        <v>142</v>
      </c>
      <c r="H139" s="19" t="s">
        <v>146</v>
      </c>
      <c r="I139" s="1032" t="s">
        <v>1321</v>
      </c>
      <c r="J139" s="18">
        <v>1</v>
      </c>
      <c r="K139" s="48">
        <v>2500</v>
      </c>
      <c r="L139" s="969" t="str">
        <f t="shared" si="2"/>
        <v/>
      </c>
      <c r="M139" s="411" t="s">
        <v>23</v>
      </c>
      <c r="N139" s="467"/>
      <c r="O139" s="408"/>
    </row>
    <row r="140" spans="2:15" ht="15.75" customHeight="1">
      <c r="B140" s="18">
        <v>1204</v>
      </c>
      <c r="C140" s="18">
        <v>12</v>
      </c>
      <c r="D140" s="19" t="s">
        <v>79</v>
      </c>
      <c r="E140" s="102">
        <v>4589750296940</v>
      </c>
      <c r="F140" s="1292"/>
      <c r="G140" s="18" t="s">
        <v>142</v>
      </c>
      <c r="H140" s="19" t="s">
        <v>148</v>
      </c>
      <c r="I140" s="1031" t="s">
        <v>1322</v>
      </c>
      <c r="J140" s="18">
        <v>1</v>
      </c>
      <c r="K140" s="48">
        <v>2500</v>
      </c>
      <c r="L140" s="961" t="str">
        <f t="shared" si="2"/>
        <v/>
      </c>
      <c r="M140" s="411" t="s">
        <v>23</v>
      </c>
      <c r="N140" s="467"/>
      <c r="O140" s="408"/>
    </row>
    <row r="141" spans="2:15" ht="15.75" customHeight="1">
      <c r="B141" s="18">
        <v>1204</v>
      </c>
      <c r="C141" s="18">
        <v>12</v>
      </c>
      <c r="D141" s="19" t="s">
        <v>28</v>
      </c>
      <c r="E141" s="102">
        <v>4589750296957</v>
      </c>
      <c r="F141" s="1292"/>
      <c r="G141" s="18" t="s">
        <v>142</v>
      </c>
      <c r="H141" s="19" t="s">
        <v>73</v>
      </c>
      <c r="I141" s="1031" t="s">
        <v>1322</v>
      </c>
      <c r="J141" s="18">
        <v>1</v>
      </c>
      <c r="K141" s="48">
        <v>3000</v>
      </c>
      <c r="L141" s="961" t="str">
        <f t="shared" si="2"/>
        <v/>
      </c>
      <c r="M141" s="411" t="s">
        <v>23</v>
      </c>
      <c r="N141" s="467"/>
      <c r="O141" s="408"/>
    </row>
    <row r="142" spans="2:15" ht="15.75" customHeight="1">
      <c r="B142" s="18">
        <v>1204</v>
      </c>
      <c r="C142" s="18">
        <v>12</v>
      </c>
      <c r="D142" s="19" t="s">
        <v>100</v>
      </c>
      <c r="E142" s="102">
        <v>4589750296964</v>
      </c>
      <c r="F142" s="1292"/>
      <c r="G142" s="18" t="s">
        <v>142</v>
      </c>
      <c r="H142" s="19" t="s">
        <v>151</v>
      </c>
      <c r="I142" s="1032" t="s">
        <v>1321</v>
      </c>
      <c r="J142" s="18">
        <v>1</v>
      </c>
      <c r="K142" s="48">
        <v>3000</v>
      </c>
      <c r="L142" s="961" t="str">
        <f t="shared" si="2"/>
        <v/>
      </c>
      <c r="M142" s="411" t="s">
        <v>23</v>
      </c>
      <c r="N142" s="467"/>
      <c r="O142" s="408"/>
    </row>
    <row r="143" spans="2:15" ht="15.75" customHeight="1">
      <c r="B143" s="18">
        <v>1204</v>
      </c>
      <c r="C143" s="18">
        <v>12</v>
      </c>
      <c r="D143" s="19" t="s">
        <v>33</v>
      </c>
      <c r="E143" s="102">
        <v>4589750296971</v>
      </c>
      <c r="F143" s="1292"/>
      <c r="G143" s="18" t="s">
        <v>142</v>
      </c>
      <c r="H143" s="19" t="s">
        <v>74</v>
      </c>
      <c r="I143" s="1031" t="s">
        <v>1322</v>
      </c>
      <c r="J143" s="18">
        <v>1</v>
      </c>
      <c r="K143" s="48">
        <v>3000</v>
      </c>
      <c r="L143" s="961" t="str">
        <f t="shared" si="2"/>
        <v/>
      </c>
      <c r="M143" s="411" t="s">
        <v>23</v>
      </c>
      <c r="N143" s="467"/>
      <c r="O143" s="408"/>
    </row>
    <row r="144" spans="2:15" ht="15.75" customHeight="1">
      <c r="B144" s="18">
        <v>1204</v>
      </c>
      <c r="C144" s="18">
        <v>12</v>
      </c>
      <c r="D144" s="19" t="s">
        <v>104</v>
      </c>
      <c r="E144" s="102">
        <v>4589750296995</v>
      </c>
      <c r="F144" s="1292"/>
      <c r="G144" s="18" t="s">
        <v>142</v>
      </c>
      <c r="H144" s="19" t="s">
        <v>154</v>
      </c>
      <c r="I144" s="1031" t="s">
        <v>1322</v>
      </c>
      <c r="J144" s="18">
        <v>1</v>
      </c>
      <c r="K144" s="48">
        <v>3500</v>
      </c>
      <c r="L144" s="961" t="str">
        <f t="shared" si="2"/>
        <v/>
      </c>
      <c r="M144" s="411" t="s">
        <v>23</v>
      </c>
      <c r="N144" s="467"/>
      <c r="O144" s="408"/>
    </row>
    <row r="145" spans="2:15" ht="15.75" customHeight="1">
      <c r="B145" s="18">
        <v>1204</v>
      </c>
      <c r="C145" s="18">
        <v>12</v>
      </c>
      <c r="D145" s="19" t="s">
        <v>107</v>
      </c>
      <c r="E145" s="102">
        <v>4589750322151</v>
      </c>
      <c r="F145" s="1292"/>
      <c r="G145" s="18" t="s">
        <v>142</v>
      </c>
      <c r="H145" s="19" t="s">
        <v>109</v>
      </c>
      <c r="I145" s="1031" t="s">
        <v>1322</v>
      </c>
      <c r="J145" s="18">
        <v>1</v>
      </c>
      <c r="K145" s="48">
        <v>3500</v>
      </c>
      <c r="L145" s="961" t="str">
        <f t="shared" si="2"/>
        <v/>
      </c>
      <c r="M145" s="411" t="s">
        <v>23</v>
      </c>
      <c r="N145" s="467"/>
      <c r="O145" s="408"/>
    </row>
    <row r="146" spans="2:15" ht="15.75" customHeight="1">
      <c r="B146" s="18">
        <v>1204</v>
      </c>
      <c r="C146" s="18">
        <v>12</v>
      </c>
      <c r="D146" s="19" t="s">
        <v>27</v>
      </c>
      <c r="E146" s="102">
        <v>4589750297008</v>
      </c>
      <c r="F146" s="1292"/>
      <c r="G146" s="18" t="s">
        <v>142</v>
      </c>
      <c r="H146" s="19" t="s">
        <v>157</v>
      </c>
      <c r="I146" s="1031" t="s">
        <v>1322</v>
      </c>
      <c r="J146" s="18">
        <v>1</v>
      </c>
      <c r="K146" s="48">
        <v>3500</v>
      </c>
      <c r="L146" s="961" t="str">
        <f t="shared" si="2"/>
        <v/>
      </c>
      <c r="M146" s="411" t="s">
        <v>23</v>
      </c>
      <c r="N146" s="467"/>
      <c r="O146" s="408"/>
    </row>
    <row r="147" spans="2:15" ht="15.75" customHeight="1">
      <c r="B147" s="18">
        <v>1204</v>
      </c>
      <c r="C147" s="18">
        <v>12</v>
      </c>
      <c r="D147" s="19" t="s">
        <v>112</v>
      </c>
      <c r="E147" s="102">
        <v>4589750297015</v>
      </c>
      <c r="F147" s="1292"/>
      <c r="G147" s="18" t="s">
        <v>142</v>
      </c>
      <c r="H147" s="19" t="s">
        <v>159</v>
      </c>
      <c r="I147" s="1031" t="s">
        <v>1322</v>
      </c>
      <c r="J147" s="18">
        <v>1</v>
      </c>
      <c r="K147" s="48">
        <v>4000</v>
      </c>
      <c r="L147" s="961" t="str">
        <f t="shared" si="2"/>
        <v/>
      </c>
      <c r="M147" s="411" t="s">
        <v>23</v>
      </c>
      <c r="N147" s="467"/>
      <c r="O147" s="408"/>
    </row>
    <row r="148" spans="2:15" ht="15.75" customHeight="1">
      <c r="B148" s="18">
        <v>1204</v>
      </c>
      <c r="C148" s="18">
        <v>12</v>
      </c>
      <c r="D148" s="19" t="s">
        <v>24</v>
      </c>
      <c r="E148" s="102">
        <v>4589750297022</v>
      </c>
      <c r="F148" s="1292"/>
      <c r="G148" s="18" t="s">
        <v>142</v>
      </c>
      <c r="H148" s="19" t="s">
        <v>161</v>
      </c>
      <c r="I148" s="1031" t="s">
        <v>1322</v>
      </c>
      <c r="J148" s="18">
        <v>1</v>
      </c>
      <c r="K148" s="48">
        <v>4000</v>
      </c>
      <c r="L148" s="961" t="str">
        <f t="shared" si="2"/>
        <v/>
      </c>
      <c r="M148" s="411" t="s">
        <v>23</v>
      </c>
      <c r="N148" s="467"/>
      <c r="O148" s="408"/>
    </row>
    <row r="149" spans="2:15" ht="15.75" customHeight="1">
      <c r="B149" s="18">
        <v>1204</v>
      </c>
      <c r="C149" s="18">
        <v>12</v>
      </c>
      <c r="D149" s="19" t="s">
        <v>117</v>
      </c>
      <c r="E149" s="102">
        <v>4589750297039</v>
      </c>
      <c r="F149" s="1292"/>
      <c r="G149" s="18" t="s">
        <v>142</v>
      </c>
      <c r="H149" s="19" t="s">
        <v>163</v>
      </c>
      <c r="I149" s="1031" t="s">
        <v>1322</v>
      </c>
      <c r="J149" s="18">
        <v>1</v>
      </c>
      <c r="K149" s="48">
        <v>4000</v>
      </c>
      <c r="L149" s="961" t="str">
        <f t="shared" si="2"/>
        <v/>
      </c>
      <c r="M149" s="411" t="s">
        <v>23</v>
      </c>
      <c r="N149" s="467"/>
      <c r="O149" s="408"/>
    </row>
    <row r="150" spans="2:15" ht="15.75" customHeight="1">
      <c r="B150" s="18">
        <v>1204</v>
      </c>
      <c r="C150" s="18">
        <v>20</v>
      </c>
      <c r="D150" s="19" t="s">
        <v>94</v>
      </c>
      <c r="E150" s="102">
        <v>4589750296827</v>
      </c>
      <c r="F150" s="1292" t="s">
        <v>175</v>
      </c>
      <c r="G150" s="18" t="s">
        <v>176</v>
      </c>
      <c r="H150" s="19" t="s">
        <v>146</v>
      </c>
      <c r="I150" s="1038" t="s">
        <v>1323</v>
      </c>
      <c r="J150" s="18">
        <v>1</v>
      </c>
      <c r="K150" s="48">
        <v>2500</v>
      </c>
      <c r="L150" s="961" t="str">
        <f t="shared" si="2"/>
        <v/>
      </c>
      <c r="M150" s="411" t="s">
        <v>23</v>
      </c>
      <c r="N150" s="467"/>
      <c r="O150" s="408"/>
    </row>
    <row r="151" spans="2:15" ht="15.75" customHeight="1">
      <c r="B151" s="18">
        <v>1204</v>
      </c>
      <c r="C151" s="18">
        <v>20</v>
      </c>
      <c r="D151" s="19" t="s">
        <v>79</v>
      </c>
      <c r="E151" s="102">
        <v>4589750296834</v>
      </c>
      <c r="F151" s="1293"/>
      <c r="G151" s="18" t="s">
        <v>176</v>
      </c>
      <c r="H151" s="19" t="s">
        <v>148</v>
      </c>
      <c r="I151" s="1038" t="s">
        <v>1323</v>
      </c>
      <c r="J151" s="18">
        <v>1</v>
      </c>
      <c r="K151" s="48">
        <v>2500</v>
      </c>
      <c r="L151" s="961" t="str">
        <f t="shared" si="2"/>
        <v/>
      </c>
      <c r="M151" s="411" t="s">
        <v>23</v>
      </c>
      <c r="N151" s="467"/>
      <c r="O151" s="408"/>
    </row>
    <row r="152" spans="2:15" ht="15.75" customHeight="1">
      <c r="B152" s="18">
        <v>1204</v>
      </c>
      <c r="C152" s="18">
        <v>20</v>
      </c>
      <c r="D152" s="19" t="s">
        <v>28</v>
      </c>
      <c r="E152" s="102">
        <v>4589750296841</v>
      </c>
      <c r="F152" s="1293"/>
      <c r="G152" s="18" t="s">
        <v>176</v>
      </c>
      <c r="H152" s="19" t="s">
        <v>73</v>
      </c>
      <c r="I152" s="1038" t="s">
        <v>1323</v>
      </c>
      <c r="J152" s="18">
        <v>1</v>
      </c>
      <c r="K152" s="48">
        <v>3000</v>
      </c>
      <c r="L152" s="961" t="str">
        <f t="shared" si="2"/>
        <v/>
      </c>
      <c r="M152" s="411" t="s">
        <v>23</v>
      </c>
      <c r="N152" s="467"/>
      <c r="O152" s="408"/>
    </row>
    <row r="153" spans="2:15" ht="15.75" customHeight="1">
      <c r="B153" s="18">
        <v>1204</v>
      </c>
      <c r="C153" s="18">
        <v>20</v>
      </c>
      <c r="D153" s="19" t="s">
        <v>100</v>
      </c>
      <c r="E153" s="102">
        <v>4589750296858</v>
      </c>
      <c r="F153" s="1293"/>
      <c r="G153" s="18" t="s">
        <v>176</v>
      </c>
      <c r="H153" s="19" t="s">
        <v>151</v>
      </c>
      <c r="I153" s="1038" t="s">
        <v>1323</v>
      </c>
      <c r="J153" s="18">
        <v>1</v>
      </c>
      <c r="K153" s="48">
        <v>3000</v>
      </c>
      <c r="L153" s="961" t="str">
        <f t="shared" si="2"/>
        <v/>
      </c>
      <c r="M153" s="411" t="s">
        <v>23</v>
      </c>
      <c r="N153" s="467"/>
      <c r="O153" s="408"/>
    </row>
    <row r="154" spans="2:15" ht="15.75" customHeight="1">
      <c r="B154" s="18">
        <v>1204</v>
      </c>
      <c r="C154" s="18">
        <v>20</v>
      </c>
      <c r="D154" s="19" t="s">
        <v>33</v>
      </c>
      <c r="E154" s="102">
        <v>4589750296865</v>
      </c>
      <c r="F154" s="1293"/>
      <c r="G154" s="18" t="s">
        <v>176</v>
      </c>
      <c r="H154" s="19" t="s">
        <v>74</v>
      </c>
      <c r="I154" s="1038" t="s">
        <v>1323</v>
      </c>
      <c r="J154" s="18">
        <v>1</v>
      </c>
      <c r="K154" s="48">
        <v>3000</v>
      </c>
      <c r="L154" s="961" t="str">
        <f t="shared" si="2"/>
        <v/>
      </c>
      <c r="M154" s="411" t="s">
        <v>23</v>
      </c>
      <c r="N154" s="467"/>
      <c r="O154" s="408"/>
    </row>
    <row r="155" spans="2:15" ht="15.75" customHeight="1">
      <c r="B155" s="18">
        <v>1204</v>
      </c>
      <c r="C155" s="18">
        <v>20</v>
      </c>
      <c r="D155" s="19" t="s">
        <v>104</v>
      </c>
      <c r="E155" s="102">
        <v>4589750296889</v>
      </c>
      <c r="F155" s="1293"/>
      <c r="G155" s="18" t="s">
        <v>176</v>
      </c>
      <c r="H155" s="19" t="s">
        <v>154</v>
      </c>
      <c r="I155" s="1038" t="s">
        <v>1323</v>
      </c>
      <c r="J155" s="18">
        <v>1</v>
      </c>
      <c r="K155" s="48">
        <v>3500</v>
      </c>
      <c r="L155" s="961" t="str">
        <f t="shared" si="2"/>
        <v/>
      </c>
      <c r="M155" s="411" t="s">
        <v>23</v>
      </c>
      <c r="N155" s="467"/>
      <c r="O155" s="408"/>
    </row>
    <row r="156" spans="2:15" ht="15.75" customHeight="1">
      <c r="B156" s="18">
        <v>1204</v>
      </c>
      <c r="C156" s="18">
        <v>20</v>
      </c>
      <c r="D156" s="19" t="s">
        <v>107</v>
      </c>
      <c r="E156" s="102">
        <v>4589750322168</v>
      </c>
      <c r="F156" s="1293"/>
      <c r="G156" s="18" t="s">
        <v>176</v>
      </c>
      <c r="H156" s="19" t="s">
        <v>109</v>
      </c>
      <c r="I156" s="1039" t="s">
        <v>1324</v>
      </c>
      <c r="J156" s="18">
        <v>1</v>
      </c>
      <c r="K156" s="48">
        <v>3500</v>
      </c>
      <c r="L156" s="961" t="str">
        <f t="shared" si="2"/>
        <v/>
      </c>
      <c r="M156" s="411" t="s">
        <v>23</v>
      </c>
      <c r="N156" s="467"/>
      <c r="O156" s="408"/>
    </row>
    <row r="157" spans="2:15" ht="15.75" customHeight="1">
      <c r="B157" s="18">
        <v>1204</v>
      </c>
      <c r="C157" s="18">
        <v>20</v>
      </c>
      <c r="D157" s="19" t="s">
        <v>27</v>
      </c>
      <c r="E157" s="102">
        <v>4589750296896</v>
      </c>
      <c r="F157" s="1293"/>
      <c r="G157" s="18" t="s">
        <v>176</v>
      </c>
      <c r="H157" s="19" t="s">
        <v>157</v>
      </c>
      <c r="I157" s="1038" t="s">
        <v>1323</v>
      </c>
      <c r="J157" s="18">
        <v>1</v>
      </c>
      <c r="K157" s="48">
        <v>3500</v>
      </c>
      <c r="L157" s="961" t="str">
        <f t="shared" si="2"/>
        <v/>
      </c>
      <c r="M157" s="411" t="s">
        <v>23</v>
      </c>
      <c r="N157" s="467"/>
      <c r="O157" s="408"/>
    </row>
    <row r="158" spans="2:15" ht="15.75" customHeight="1">
      <c r="B158" s="18">
        <v>1204</v>
      </c>
      <c r="C158" s="18">
        <v>20</v>
      </c>
      <c r="D158" s="19" t="s">
        <v>112</v>
      </c>
      <c r="E158" s="102">
        <v>4589750296902</v>
      </c>
      <c r="F158" s="1293"/>
      <c r="G158" s="18" t="s">
        <v>176</v>
      </c>
      <c r="H158" s="19" t="s">
        <v>159</v>
      </c>
      <c r="I158" s="1038" t="s">
        <v>1323</v>
      </c>
      <c r="J158" s="18">
        <v>1</v>
      </c>
      <c r="K158" s="48">
        <v>4000</v>
      </c>
      <c r="L158" s="961" t="str">
        <f t="shared" si="2"/>
        <v/>
      </c>
      <c r="M158" s="411" t="s">
        <v>23</v>
      </c>
      <c r="N158" s="467"/>
      <c r="O158" s="408"/>
    </row>
    <row r="159" spans="2:15" ht="15.75" customHeight="1">
      <c r="B159" s="18">
        <v>1204</v>
      </c>
      <c r="C159" s="18">
        <v>20</v>
      </c>
      <c r="D159" s="19" t="s">
        <v>24</v>
      </c>
      <c r="E159" s="102">
        <v>4589750296919</v>
      </c>
      <c r="F159" s="1293"/>
      <c r="G159" s="18" t="s">
        <v>176</v>
      </c>
      <c r="H159" s="19" t="s">
        <v>161</v>
      </c>
      <c r="I159" s="1038" t="s">
        <v>1323</v>
      </c>
      <c r="J159" s="18">
        <v>1</v>
      </c>
      <c r="K159" s="48">
        <v>4000</v>
      </c>
      <c r="L159" s="961" t="str">
        <f t="shared" si="2"/>
        <v/>
      </c>
      <c r="M159" s="411" t="s">
        <v>23</v>
      </c>
      <c r="N159" s="467"/>
      <c r="O159" s="408"/>
    </row>
    <row r="160" spans="2:15" ht="15.75" customHeight="1">
      <c r="B160" s="18">
        <v>1204</v>
      </c>
      <c r="C160" s="18">
        <v>20</v>
      </c>
      <c r="D160" s="19" t="s">
        <v>117</v>
      </c>
      <c r="E160" s="102">
        <v>4589750296926</v>
      </c>
      <c r="F160" s="1293"/>
      <c r="G160" s="18" t="s">
        <v>176</v>
      </c>
      <c r="H160" s="19" t="s">
        <v>163</v>
      </c>
      <c r="I160" s="1038" t="s">
        <v>1323</v>
      </c>
      <c r="J160" s="18">
        <v>1</v>
      </c>
      <c r="K160" s="48">
        <v>4000</v>
      </c>
      <c r="L160" s="961" t="str">
        <f t="shared" si="2"/>
        <v/>
      </c>
      <c r="M160" s="411" t="s">
        <v>23</v>
      </c>
      <c r="N160" s="467"/>
      <c r="O160" s="408"/>
    </row>
    <row r="161" spans="2:15" ht="15.75" customHeight="1">
      <c r="B161" s="18">
        <v>1204</v>
      </c>
      <c r="C161" s="18">
        <v>29</v>
      </c>
      <c r="D161" s="19" t="s">
        <v>94</v>
      </c>
      <c r="E161" s="102">
        <v>4589750308414</v>
      </c>
      <c r="F161" s="1292" t="s">
        <v>175</v>
      </c>
      <c r="G161" s="18" t="s">
        <v>177</v>
      </c>
      <c r="H161" s="19" t="s">
        <v>146</v>
      </c>
      <c r="I161" s="1037"/>
      <c r="J161" s="18">
        <v>1</v>
      </c>
      <c r="K161" s="48">
        <v>2500</v>
      </c>
      <c r="L161" s="961" t="str">
        <f t="shared" si="2"/>
        <v/>
      </c>
      <c r="M161" s="411" t="s">
        <v>23</v>
      </c>
      <c r="N161" s="467"/>
      <c r="O161" s="408"/>
    </row>
    <row r="162" spans="2:15" ht="15.75" customHeight="1">
      <c r="B162" s="18">
        <v>1204</v>
      </c>
      <c r="C162" s="18">
        <v>29</v>
      </c>
      <c r="D162" s="19" t="s">
        <v>79</v>
      </c>
      <c r="E162" s="102">
        <v>4589750308421</v>
      </c>
      <c r="F162" s="1293"/>
      <c r="G162" s="18" t="s">
        <v>177</v>
      </c>
      <c r="H162" s="19" t="s">
        <v>148</v>
      </c>
      <c r="I162" s="1031" t="s">
        <v>1318</v>
      </c>
      <c r="J162" s="18">
        <v>1</v>
      </c>
      <c r="K162" s="48">
        <v>2500</v>
      </c>
      <c r="L162" s="961" t="str">
        <f t="shared" si="2"/>
        <v/>
      </c>
      <c r="M162" s="411" t="s">
        <v>23</v>
      </c>
      <c r="N162" s="467"/>
      <c r="O162" s="408"/>
    </row>
    <row r="163" spans="2:15" ht="15.75" customHeight="1">
      <c r="B163" s="18">
        <v>1204</v>
      </c>
      <c r="C163" s="18">
        <v>29</v>
      </c>
      <c r="D163" s="19" t="s">
        <v>28</v>
      </c>
      <c r="E163" s="102">
        <v>4589750308438</v>
      </c>
      <c r="F163" s="1293"/>
      <c r="G163" s="18" t="s">
        <v>177</v>
      </c>
      <c r="H163" s="19" t="s">
        <v>73</v>
      </c>
      <c r="I163" s="1031" t="s">
        <v>1318</v>
      </c>
      <c r="J163" s="18">
        <v>1</v>
      </c>
      <c r="K163" s="48">
        <v>3000</v>
      </c>
      <c r="L163" s="961" t="str">
        <f t="shared" si="2"/>
        <v/>
      </c>
      <c r="M163" s="411" t="s">
        <v>23</v>
      </c>
      <c r="N163" s="467"/>
      <c r="O163" s="408"/>
    </row>
    <row r="164" spans="2:15" ht="15.75" customHeight="1">
      <c r="B164" s="18">
        <v>1204</v>
      </c>
      <c r="C164" s="18">
        <v>29</v>
      </c>
      <c r="D164" s="19" t="s">
        <v>100</v>
      </c>
      <c r="E164" s="102">
        <v>4589750308445</v>
      </c>
      <c r="F164" s="1293"/>
      <c r="G164" s="18" t="s">
        <v>177</v>
      </c>
      <c r="H164" s="19" t="s">
        <v>151</v>
      </c>
      <c r="I164" s="1031" t="s">
        <v>1318</v>
      </c>
      <c r="J164" s="18">
        <v>1</v>
      </c>
      <c r="K164" s="48">
        <v>3000</v>
      </c>
      <c r="L164" s="961" t="str">
        <f t="shared" si="2"/>
        <v/>
      </c>
      <c r="M164" s="411" t="s">
        <v>23</v>
      </c>
      <c r="N164" s="467"/>
      <c r="O164" s="408"/>
    </row>
    <row r="165" spans="2:15" ht="15.75" customHeight="1">
      <c r="B165" s="18">
        <v>1204</v>
      </c>
      <c r="C165" s="18">
        <v>29</v>
      </c>
      <c r="D165" s="19" t="s">
        <v>33</v>
      </c>
      <c r="E165" s="102">
        <v>4589750308452</v>
      </c>
      <c r="F165" s="1293"/>
      <c r="G165" s="18" t="s">
        <v>177</v>
      </c>
      <c r="H165" s="19" t="s">
        <v>74</v>
      </c>
      <c r="I165" s="1031" t="s">
        <v>1318</v>
      </c>
      <c r="J165" s="18">
        <v>1</v>
      </c>
      <c r="K165" s="48">
        <v>3000</v>
      </c>
      <c r="L165" s="961" t="str">
        <f t="shared" si="2"/>
        <v/>
      </c>
      <c r="M165" s="411" t="s">
        <v>23</v>
      </c>
      <c r="N165" s="467"/>
      <c r="O165" s="408"/>
    </row>
    <row r="166" spans="2:15" ht="15.75" customHeight="1">
      <c r="B166" s="18">
        <v>1204</v>
      </c>
      <c r="C166" s="18">
        <v>29</v>
      </c>
      <c r="D166" s="19" t="s">
        <v>104</v>
      </c>
      <c r="E166" s="102">
        <v>4589750308469</v>
      </c>
      <c r="F166" s="1293"/>
      <c r="G166" s="18" t="s">
        <v>178</v>
      </c>
      <c r="H166" s="19" t="s">
        <v>154</v>
      </c>
      <c r="I166" s="1031" t="s">
        <v>1318</v>
      </c>
      <c r="J166" s="18">
        <v>1</v>
      </c>
      <c r="K166" s="48">
        <v>3500</v>
      </c>
      <c r="L166" s="961" t="str">
        <f t="shared" si="2"/>
        <v/>
      </c>
      <c r="M166" s="411" t="s">
        <v>23</v>
      </c>
      <c r="N166" s="467"/>
      <c r="O166" s="408"/>
    </row>
    <row r="167" spans="2:15" ht="15.75" customHeight="1">
      <c r="B167" s="18">
        <v>1204</v>
      </c>
      <c r="C167" s="18">
        <v>29</v>
      </c>
      <c r="D167" s="19" t="s">
        <v>107</v>
      </c>
      <c r="E167" s="102">
        <v>4589750322137</v>
      </c>
      <c r="F167" s="1293"/>
      <c r="G167" s="18" t="s">
        <v>178</v>
      </c>
      <c r="H167" s="19" t="s">
        <v>109</v>
      </c>
      <c r="I167" s="1037"/>
      <c r="J167" s="18">
        <v>1</v>
      </c>
      <c r="K167" s="48">
        <v>3500</v>
      </c>
      <c r="L167" s="961" t="str">
        <f t="shared" si="2"/>
        <v/>
      </c>
      <c r="M167" s="411" t="s">
        <v>23</v>
      </c>
      <c r="N167" s="467"/>
      <c r="O167" s="408"/>
    </row>
    <row r="168" spans="2:15" ht="15.75" customHeight="1">
      <c r="B168" s="18">
        <v>1204</v>
      </c>
      <c r="C168" s="18">
        <v>29</v>
      </c>
      <c r="D168" s="19" t="s">
        <v>27</v>
      </c>
      <c r="E168" s="102">
        <v>4589750308476</v>
      </c>
      <c r="F168" s="1293"/>
      <c r="G168" s="18" t="s">
        <v>177</v>
      </c>
      <c r="H168" s="19" t="s">
        <v>157</v>
      </c>
      <c r="I168" s="1031" t="s">
        <v>1318</v>
      </c>
      <c r="J168" s="18">
        <v>1</v>
      </c>
      <c r="K168" s="48">
        <v>3500</v>
      </c>
      <c r="L168" s="961" t="str">
        <f t="shared" si="2"/>
        <v/>
      </c>
      <c r="M168" s="411" t="s">
        <v>23</v>
      </c>
      <c r="N168" s="467"/>
      <c r="O168" s="408"/>
    </row>
    <row r="169" spans="2:15" ht="15.75" customHeight="1">
      <c r="B169" s="18">
        <v>1204</v>
      </c>
      <c r="C169" s="18">
        <v>29</v>
      </c>
      <c r="D169" s="19" t="s">
        <v>112</v>
      </c>
      <c r="E169" s="102">
        <v>4589750308483</v>
      </c>
      <c r="F169" s="1293"/>
      <c r="G169" s="18" t="s">
        <v>177</v>
      </c>
      <c r="H169" s="19" t="s">
        <v>159</v>
      </c>
      <c r="I169" s="1207" t="s">
        <v>1352</v>
      </c>
      <c r="J169" s="18">
        <v>1</v>
      </c>
      <c r="K169" s="48">
        <v>4000</v>
      </c>
      <c r="L169" s="961" t="str">
        <f t="shared" si="2"/>
        <v/>
      </c>
      <c r="M169" s="411" t="s">
        <v>23</v>
      </c>
      <c r="N169" s="467"/>
      <c r="O169" s="408"/>
    </row>
    <row r="170" spans="2:15" ht="15.75" customHeight="1">
      <c r="B170" s="18">
        <v>1204</v>
      </c>
      <c r="C170" s="18">
        <v>29</v>
      </c>
      <c r="D170" s="19" t="s">
        <v>24</v>
      </c>
      <c r="E170" s="102">
        <v>4589750308490</v>
      </c>
      <c r="F170" s="1293"/>
      <c r="G170" s="18" t="s">
        <v>177</v>
      </c>
      <c r="H170" s="19" t="s">
        <v>161</v>
      </c>
      <c r="I170" s="1031" t="s">
        <v>1318</v>
      </c>
      <c r="J170" s="18">
        <v>1</v>
      </c>
      <c r="K170" s="48">
        <v>4000</v>
      </c>
      <c r="L170" s="961" t="str">
        <f t="shared" si="2"/>
        <v/>
      </c>
      <c r="M170" s="411" t="s">
        <v>23</v>
      </c>
      <c r="N170" s="467"/>
      <c r="O170" s="408"/>
    </row>
    <row r="171" spans="2:15" ht="15.75" customHeight="1">
      <c r="B171" s="18">
        <v>1204</v>
      </c>
      <c r="C171" s="18">
        <v>29</v>
      </c>
      <c r="D171" s="19" t="s">
        <v>117</v>
      </c>
      <c r="E171" s="102">
        <v>4589750308506</v>
      </c>
      <c r="F171" s="1293"/>
      <c r="G171" s="18" t="s">
        <v>177</v>
      </c>
      <c r="H171" s="19" t="s">
        <v>163</v>
      </c>
      <c r="I171" s="1031" t="s">
        <v>1318</v>
      </c>
      <c r="J171" s="18">
        <v>1</v>
      </c>
      <c r="K171" s="48">
        <v>4000</v>
      </c>
      <c r="L171" s="961" t="str">
        <f t="shared" si="2"/>
        <v/>
      </c>
      <c r="M171" s="411" t="s">
        <v>23</v>
      </c>
      <c r="N171" s="467"/>
      <c r="O171" s="408"/>
    </row>
    <row r="172" spans="2:15" ht="15.75" customHeight="1">
      <c r="B172" s="18">
        <v>1204</v>
      </c>
      <c r="C172" s="18">
        <v>41</v>
      </c>
      <c r="D172" s="19" t="s">
        <v>94</v>
      </c>
      <c r="E172" s="102">
        <v>4589750321918</v>
      </c>
      <c r="F172" s="1295" t="s">
        <v>179</v>
      </c>
      <c r="G172" s="18" t="s">
        <v>1361</v>
      </c>
      <c r="H172" s="18" t="s">
        <v>146</v>
      </c>
      <c r="I172" s="1040"/>
      <c r="J172" s="18">
        <v>1</v>
      </c>
      <c r="K172" s="48">
        <v>2500</v>
      </c>
      <c r="L172" s="970" t="str">
        <f t="shared" si="2"/>
        <v/>
      </c>
      <c r="M172" s="411" t="s">
        <v>23</v>
      </c>
      <c r="N172" s="467"/>
      <c r="O172" s="408"/>
    </row>
    <row r="173" spans="2:15" ht="15.75" customHeight="1">
      <c r="B173" s="18">
        <v>1204</v>
      </c>
      <c r="C173" s="18">
        <v>41</v>
      </c>
      <c r="D173" s="19" t="s">
        <v>79</v>
      </c>
      <c r="E173" s="102">
        <v>4589750321925</v>
      </c>
      <c r="F173" s="1295"/>
      <c r="G173" s="1043" t="s">
        <v>1362</v>
      </c>
      <c r="H173" s="1043" t="s">
        <v>148</v>
      </c>
      <c r="I173" s="1041" t="s">
        <v>185</v>
      </c>
      <c r="J173" s="1043">
        <v>1</v>
      </c>
      <c r="K173" s="1044">
        <v>2500</v>
      </c>
      <c r="L173" s="1027" t="str">
        <f t="shared" si="2"/>
        <v/>
      </c>
      <c r="M173" s="1028" t="s">
        <v>23</v>
      </c>
      <c r="N173" s="1029"/>
      <c r="O173" s="408"/>
    </row>
    <row r="174" spans="2:15" ht="15.75" customHeight="1">
      <c r="B174" s="18">
        <v>1204</v>
      </c>
      <c r="C174" s="18">
        <v>41</v>
      </c>
      <c r="D174" s="19" t="s">
        <v>28</v>
      </c>
      <c r="E174" s="102">
        <v>4589750321932</v>
      </c>
      <c r="F174" s="1295"/>
      <c r="G174" s="1043" t="s">
        <v>1362</v>
      </c>
      <c r="H174" s="1043" t="s">
        <v>73</v>
      </c>
      <c r="I174" s="1041" t="s">
        <v>185</v>
      </c>
      <c r="J174" s="1043">
        <v>1</v>
      </c>
      <c r="K174" s="1044">
        <v>3000</v>
      </c>
      <c r="L174" s="1027" t="str">
        <f t="shared" si="2"/>
        <v/>
      </c>
      <c r="M174" s="1028" t="s">
        <v>23</v>
      </c>
      <c r="N174" s="1029"/>
      <c r="O174" s="408"/>
    </row>
    <row r="175" spans="2:15" ht="15.75" customHeight="1">
      <c r="B175" s="18">
        <v>1204</v>
      </c>
      <c r="C175" s="18">
        <v>41</v>
      </c>
      <c r="D175" s="19" t="s">
        <v>100</v>
      </c>
      <c r="E175" s="102">
        <v>4589750321949</v>
      </c>
      <c r="F175" s="1295"/>
      <c r="G175" s="18" t="s">
        <v>1361</v>
      </c>
      <c r="H175" s="18" t="s">
        <v>151</v>
      </c>
      <c r="I175" s="1042" t="s">
        <v>1325</v>
      </c>
      <c r="J175" s="18">
        <v>1</v>
      </c>
      <c r="K175" s="48">
        <v>3000</v>
      </c>
      <c r="L175" s="961" t="str">
        <f t="shared" si="2"/>
        <v/>
      </c>
      <c r="M175" s="411" t="s">
        <v>23</v>
      </c>
      <c r="N175" s="467"/>
      <c r="O175" s="408"/>
    </row>
    <row r="176" spans="2:15" ht="15.75" customHeight="1">
      <c r="B176" s="18">
        <v>1204</v>
      </c>
      <c r="C176" s="18">
        <v>41</v>
      </c>
      <c r="D176" s="19" t="s">
        <v>33</v>
      </c>
      <c r="E176" s="102">
        <v>4589750321956</v>
      </c>
      <c r="F176" s="1295"/>
      <c r="G176" s="1043" t="s">
        <v>1362</v>
      </c>
      <c r="H176" s="1043" t="s">
        <v>74</v>
      </c>
      <c r="I176" s="1041" t="s">
        <v>185</v>
      </c>
      <c r="J176" s="1043">
        <v>1</v>
      </c>
      <c r="K176" s="1044">
        <v>3000</v>
      </c>
      <c r="L176" s="1027" t="str">
        <f t="shared" si="2"/>
        <v/>
      </c>
      <c r="M176" s="1028" t="s">
        <v>23</v>
      </c>
      <c r="N176" s="1029"/>
      <c r="O176" s="408"/>
    </row>
    <row r="177" spans="2:15" ht="15.75" customHeight="1">
      <c r="B177" s="18">
        <v>1204</v>
      </c>
      <c r="C177" s="18">
        <v>41</v>
      </c>
      <c r="D177" s="19" t="s">
        <v>104</v>
      </c>
      <c r="E177" s="102">
        <v>4589750321963</v>
      </c>
      <c r="F177" s="1295"/>
      <c r="G177" s="18" t="s">
        <v>1361</v>
      </c>
      <c r="H177" s="18" t="s">
        <v>154</v>
      </c>
      <c r="I177" s="1040"/>
      <c r="J177" s="18">
        <v>1</v>
      </c>
      <c r="K177" s="48">
        <v>3500</v>
      </c>
      <c r="L177" s="961" t="str">
        <f t="shared" si="2"/>
        <v/>
      </c>
      <c r="M177" s="411" t="s">
        <v>23</v>
      </c>
      <c r="N177" s="467"/>
      <c r="O177" s="408"/>
    </row>
    <row r="178" spans="2:15" ht="15.75" customHeight="1">
      <c r="B178" s="18">
        <v>1204</v>
      </c>
      <c r="C178" s="18">
        <v>41</v>
      </c>
      <c r="D178" s="19" t="s">
        <v>107</v>
      </c>
      <c r="E178" s="102">
        <v>4589750321970</v>
      </c>
      <c r="F178" s="1295"/>
      <c r="G178" s="18" t="s">
        <v>1361</v>
      </c>
      <c r="H178" s="18" t="s">
        <v>109</v>
      </c>
      <c r="I178" s="1042"/>
      <c r="J178" s="18">
        <v>1</v>
      </c>
      <c r="K178" s="48">
        <v>3500</v>
      </c>
      <c r="L178" s="961" t="str">
        <f t="shared" si="2"/>
        <v/>
      </c>
      <c r="M178" s="411" t="s">
        <v>23</v>
      </c>
      <c r="N178" s="467"/>
      <c r="O178" s="408"/>
    </row>
    <row r="179" spans="2:15" ht="15.75" customHeight="1">
      <c r="B179" s="18">
        <v>1204</v>
      </c>
      <c r="C179" s="18">
        <v>41</v>
      </c>
      <c r="D179" s="19" t="s">
        <v>27</v>
      </c>
      <c r="E179" s="102">
        <v>4589750321987</v>
      </c>
      <c r="F179" s="1295"/>
      <c r="G179" s="18" t="s">
        <v>1361</v>
      </c>
      <c r="H179" s="18" t="s">
        <v>157</v>
      </c>
      <c r="I179" s="1042" t="s">
        <v>1325</v>
      </c>
      <c r="J179" s="18">
        <v>1</v>
      </c>
      <c r="K179" s="48">
        <v>3500</v>
      </c>
      <c r="L179" s="961" t="str">
        <f t="shared" si="2"/>
        <v/>
      </c>
      <c r="M179" s="411" t="s">
        <v>23</v>
      </c>
      <c r="N179" s="467"/>
      <c r="O179" s="408"/>
    </row>
    <row r="180" spans="2:15" ht="15.75" customHeight="1">
      <c r="B180" s="18">
        <v>1204</v>
      </c>
      <c r="C180" s="18">
        <v>41</v>
      </c>
      <c r="D180" s="19" t="s">
        <v>112</v>
      </c>
      <c r="E180" s="102">
        <v>4589750321994</v>
      </c>
      <c r="F180" s="1295"/>
      <c r="G180" s="1043" t="s">
        <v>1362</v>
      </c>
      <c r="H180" s="1043" t="s">
        <v>159</v>
      </c>
      <c r="I180" s="1041" t="s">
        <v>185</v>
      </c>
      <c r="J180" s="1043">
        <v>1</v>
      </c>
      <c r="K180" s="1044">
        <v>4000</v>
      </c>
      <c r="L180" s="1027" t="str">
        <f t="shared" si="2"/>
        <v/>
      </c>
      <c r="M180" s="1028" t="s">
        <v>23</v>
      </c>
      <c r="N180" s="1029"/>
      <c r="O180" s="408"/>
    </row>
    <row r="181" spans="2:15" ht="15.75" customHeight="1">
      <c r="B181" s="18">
        <v>1204</v>
      </c>
      <c r="C181" s="18">
        <v>41</v>
      </c>
      <c r="D181" s="19" t="s">
        <v>24</v>
      </c>
      <c r="E181" s="102">
        <v>4589750322007</v>
      </c>
      <c r="F181" s="1295"/>
      <c r="G181" s="1043" t="s">
        <v>1362</v>
      </c>
      <c r="H181" s="1043" t="s">
        <v>161</v>
      </c>
      <c r="I181" s="1041" t="s">
        <v>185</v>
      </c>
      <c r="J181" s="1043">
        <v>1</v>
      </c>
      <c r="K181" s="1044">
        <v>4000</v>
      </c>
      <c r="L181" s="1027" t="str">
        <f t="shared" si="2"/>
        <v/>
      </c>
      <c r="M181" s="1028" t="s">
        <v>23</v>
      </c>
      <c r="N181" s="1029"/>
      <c r="O181" s="408"/>
    </row>
    <row r="182" spans="2:15" ht="15.75" customHeight="1">
      <c r="B182" s="18">
        <v>1204</v>
      </c>
      <c r="C182" s="18">
        <v>41</v>
      </c>
      <c r="D182" s="19" t="s">
        <v>117</v>
      </c>
      <c r="E182" s="102">
        <v>4589750322014</v>
      </c>
      <c r="F182" s="1295"/>
      <c r="G182" s="1043" t="s">
        <v>1362</v>
      </c>
      <c r="H182" s="1043" t="s">
        <v>163</v>
      </c>
      <c r="I182" s="1041" t="s">
        <v>185</v>
      </c>
      <c r="J182" s="1043">
        <v>1</v>
      </c>
      <c r="K182" s="1044">
        <v>4000</v>
      </c>
      <c r="L182" s="1045" t="str">
        <f t="shared" si="2"/>
        <v/>
      </c>
      <c r="M182" s="1028" t="s">
        <v>23</v>
      </c>
      <c r="N182" s="1029"/>
      <c r="O182" s="408"/>
    </row>
    <row r="183" spans="2:15" ht="15.75" customHeight="1">
      <c r="B183" s="18">
        <v>1204</v>
      </c>
      <c r="C183" s="18">
        <v>68</v>
      </c>
      <c r="D183" s="19" t="s">
        <v>94</v>
      </c>
      <c r="E183" s="102">
        <v>4589750296711</v>
      </c>
      <c r="F183" s="1292" t="s">
        <v>175</v>
      </c>
      <c r="G183" s="18" t="s">
        <v>180</v>
      </c>
      <c r="H183" s="19" t="s">
        <v>146</v>
      </c>
      <c r="I183" s="1032" t="s">
        <v>1321</v>
      </c>
      <c r="J183" s="18">
        <v>1</v>
      </c>
      <c r="K183" s="48">
        <v>2500</v>
      </c>
      <c r="L183" s="961" t="str">
        <f t="shared" si="2"/>
        <v/>
      </c>
      <c r="M183" s="411" t="s">
        <v>23</v>
      </c>
      <c r="N183" s="467"/>
      <c r="O183" s="408"/>
    </row>
    <row r="184" spans="2:15" ht="15.75" customHeight="1">
      <c r="B184" s="18">
        <v>1204</v>
      </c>
      <c r="C184" s="18">
        <v>68</v>
      </c>
      <c r="D184" s="19" t="s">
        <v>79</v>
      </c>
      <c r="E184" s="102">
        <v>4589750296728</v>
      </c>
      <c r="F184" s="1293"/>
      <c r="G184" s="18" t="s">
        <v>180</v>
      </c>
      <c r="H184" s="19" t="s">
        <v>148</v>
      </c>
      <c r="I184" s="1031" t="s">
        <v>1322</v>
      </c>
      <c r="J184" s="18">
        <v>1</v>
      </c>
      <c r="K184" s="48">
        <v>2500</v>
      </c>
      <c r="L184" s="961" t="str">
        <f t="shared" si="2"/>
        <v/>
      </c>
      <c r="M184" s="411" t="s">
        <v>23</v>
      </c>
      <c r="N184" s="467"/>
      <c r="O184" s="408"/>
    </row>
    <row r="185" spans="2:15" ht="15.75" customHeight="1">
      <c r="B185" s="18">
        <v>1204</v>
      </c>
      <c r="C185" s="18">
        <v>68</v>
      </c>
      <c r="D185" s="19" t="s">
        <v>28</v>
      </c>
      <c r="E185" s="102">
        <v>4589750296735</v>
      </c>
      <c r="F185" s="1293"/>
      <c r="G185" s="18" t="s">
        <v>180</v>
      </c>
      <c r="H185" s="19" t="s">
        <v>73</v>
      </c>
      <c r="I185" s="1031" t="s">
        <v>1322</v>
      </c>
      <c r="J185" s="18">
        <v>1</v>
      </c>
      <c r="K185" s="48">
        <v>3000</v>
      </c>
      <c r="L185" s="961" t="str">
        <f t="shared" si="2"/>
        <v/>
      </c>
      <c r="M185" s="411" t="s">
        <v>23</v>
      </c>
      <c r="N185" s="467"/>
      <c r="O185" s="408"/>
    </row>
    <row r="186" spans="2:15" ht="15.75" customHeight="1">
      <c r="B186" s="18">
        <v>1204</v>
      </c>
      <c r="C186" s="18">
        <v>68</v>
      </c>
      <c r="D186" s="19" t="s">
        <v>100</v>
      </c>
      <c r="E186" s="102">
        <v>4589750296742</v>
      </c>
      <c r="F186" s="1293"/>
      <c r="G186" s="18" t="s">
        <v>180</v>
      </c>
      <c r="H186" s="19" t="s">
        <v>151</v>
      </c>
      <c r="I186" s="1031" t="s">
        <v>1322</v>
      </c>
      <c r="J186" s="18">
        <v>1</v>
      </c>
      <c r="K186" s="48">
        <v>3000</v>
      </c>
      <c r="L186" s="961" t="str">
        <f t="shared" si="2"/>
        <v/>
      </c>
      <c r="M186" s="411" t="s">
        <v>23</v>
      </c>
      <c r="N186" s="467"/>
      <c r="O186" s="408"/>
    </row>
    <row r="187" spans="2:15" ht="15.75" customHeight="1">
      <c r="B187" s="18">
        <v>1204</v>
      </c>
      <c r="C187" s="18">
        <v>68</v>
      </c>
      <c r="D187" s="19" t="s">
        <v>33</v>
      </c>
      <c r="E187" s="102">
        <v>4589750296759</v>
      </c>
      <c r="F187" s="1293"/>
      <c r="G187" s="18" t="s">
        <v>180</v>
      </c>
      <c r="H187" s="19" t="s">
        <v>74</v>
      </c>
      <c r="I187" s="1032" t="s">
        <v>1321</v>
      </c>
      <c r="J187" s="18">
        <v>1</v>
      </c>
      <c r="K187" s="48">
        <v>3000</v>
      </c>
      <c r="L187" s="961" t="str">
        <f t="shared" si="2"/>
        <v/>
      </c>
      <c r="M187" s="411" t="s">
        <v>23</v>
      </c>
      <c r="N187" s="467"/>
      <c r="O187" s="408"/>
    </row>
    <row r="188" spans="2:15" ht="15.75" customHeight="1">
      <c r="B188" s="18">
        <v>1204</v>
      </c>
      <c r="C188" s="18">
        <v>68</v>
      </c>
      <c r="D188" s="19" t="s">
        <v>104</v>
      </c>
      <c r="E188" s="102">
        <v>4589750296773</v>
      </c>
      <c r="F188" s="1293"/>
      <c r="G188" s="18" t="s">
        <v>181</v>
      </c>
      <c r="H188" s="19" t="s">
        <v>154</v>
      </c>
      <c r="I188" s="1032" t="s">
        <v>1321</v>
      </c>
      <c r="J188" s="18">
        <v>1</v>
      </c>
      <c r="K188" s="48">
        <v>3500</v>
      </c>
      <c r="L188" s="961" t="str">
        <f t="shared" si="2"/>
        <v/>
      </c>
      <c r="M188" s="411" t="s">
        <v>23</v>
      </c>
      <c r="N188" s="467"/>
      <c r="O188" s="408"/>
    </row>
    <row r="189" spans="2:15" ht="15.75" customHeight="1">
      <c r="B189" s="18">
        <v>1204</v>
      </c>
      <c r="C189" s="18">
        <v>68</v>
      </c>
      <c r="D189" s="19" t="s">
        <v>107</v>
      </c>
      <c r="E189" s="102">
        <v>4589750322175</v>
      </c>
      <c r="F189" s="1293"/>
      <c r="G189" s="18" t="s">
        <v>180</v>
      </c>
      <c r="H189" s="19" t="s">
        <v>109</v>
      </c>
      <c r="I189" s="1032" t="s">
        <v>1321</v>
      </c>
      <c r="J189" s="18">
        <v>1</v>
      </c>
      <c r="K189" s="48">
        <v>3500</v>
      </c>
      <c r="L189" s="961" t="str">
        <f t="shared" si="2"/>
        <v/>
      </c>
      <c r="M189" s="411" t="s">
        <v>23</v>
      </c>
      <c r="N189" s="467"/>
      <c r="O189" s="408"/>
    </row>
    <row r="190" spans="2:15" ht="15.75" customHeight="1">
      <c r="B190" s="18">
        <v>1204</v>
      </c>
      <c r="C190" s="18">
        <v>68</v>
      </c>
      <c r="D190" s="19" t="s">
        <v>27</v>
      </c>
      <c r="E190" s="102">
        <v>4589750296780</v>
      </c>
      <c r="F190" s="1293"/>
      <c r="G190" s="18" t="s">
        <v>180</v>
      </c>
      <c r="H190" s="19" t="s">
        <v>157</v>
      </c>
      <c r="I190" s="1031" t="s">
        <v>1322</v>
      </c>
      <c r="J190" s="18">
        <v>1</v>
      </c>
      <c r="K190" s="48">
        <v>3500</v>
      </c>
      <c r="L190" s="961" t="str">
        <f t="shared" si="2"/>
        <v/>
      </c>
      <c r="M190" s="411" t="s">
        <v>23</v>
      </c>
      <c r="N190" s="467"/>
      <c r="O190" s="408"/>
    </row>
    <row r="191" spans="2:15" ht="15.75" customHeight="1">
      <c r="B191" s="18">
        <v>1204</v>
      </c>
      <c r="C191" s="18">
        <v>68</v>
      </c>
      <c r="D191" s="19" t="s">
        <v>112</v>
      </c>
      <c r="E191" s="102">
        <v>4589750296797</v>
      </c>
      <c r="F191" s="1293"/>
      <c r="G191" s="18" t="s">
        <v>180</v>
      </c>
      <c r="H191" s="19" t="s">
        <v>159</v>
      </c>
      <c r="I191" s="1032" t="s">
        <v>1321</v>
      </c>
      <c r="J191" s="18">
        <v>1</v>
      </c>
      <c r="K191" s="48">
        <v>4000</v>
      </c>
      <c r="L191" s="961" t="str">
        <f t="shared" si="2"/>
        <v/>
      </c>
      <c r="M191" s="411" t="s">
        <v>23</v>
      </c>
      <c r="N191" s="467"/>
      <c r="O191" s="408"/>
    </row>
    <row r="192" spans="2:15" ht="15.75" customHeight="1">
      <c r="B192" s="18">
        <v>1204</v>
      </c>
      <c r="C192" s="18">
        <v>68</v>
      </c>
      <c r="D192" s="19" t="s">
        <v>24</v>
      </c>
      <c r="E192" s="102">
        <v>4589750296803</v>
      </c>
      <c r="F192" s="1293"/>
      <c r="G192" s="18" t="s">
        <v>180</v>
      </c>
      <c r="H192" s="19" t="s">
        <v>161</v>
      </c>
      <c r="I192" s="1031" t="s">
        <v>1322</v>
      </c>
      <c r="J192" s="18">
        <v>1</v>
      </c>
      <c r="K192" s="48">
        <v>4000</v>
      </c>
      <c r="L192" s="961" t="str">
        <f t="shared" si="2"/>
        <v/>
      </c>
      <c r="M192" s="411" t="s">
        <v>23</v>
      </c>
      <c r="N192" s="467"/>
      <c r="O192" s="408"/>
    </row>
    <row r="193" spans="1:18" ht="15.75" customHeight="1">
      <c r="B193" s="18">
        <v>1204</v>
      </c>
      <c r="C193" s="18">
        <v>68</v>
      </c>
      <c r="D193" s="19" t="s">
        <v>117</v>
      </c>
      <c r="E193" s="102">
        <v>4589750296810</v>
      </c>
      <c r="F193" s="1293"/>
      <c r="G193" s="18" t="s">
        <v>180</v>
      </c>
      <c r="H193" s="19" t="s">
        <v>163</v>
      </c>
      <c r="I193" s="1031" t="s">
        <v>1322</v>
      </c>
      <c r="J193" s="18">
        <v>1</v>
      </c>
      <c r="K193" s="48">
        <v>4000</v>
      </c>
      <c r="L193" s="961" t="str">
        <f t="shared" si="2"/>
        <v/>
      </c>
      <c r="M193" s="411" t="s">
        <v>23</v>
      </c>
      <c r="N193" s="467"/>
      <c r="O193" s="408"/>
    </row>
    <row r="194" spans="1:18" ht="15.75" customHeight="1">
      <c r="B194" s="18">
        <v>1204</v>
      </c>
      <c r="C194" s="18">
        <v>69</v>
      </c>
      <c r="D194" s="19" t="s">
        <v>94</v>
      </c>
      <c r="E194" s="102">
        <v>4589750296605</v>
      </c>
      <c r="F194" s="1292" t="s">
        <v>175</v>
      </c>
      <c r="G194" s="18" t="s">
        <v>182</v>
      </c>
      <c r="H194" s="19" t="s">
        <v>146</v>
      </c>
      <c r="I194" s="1031" t="s">
        <v>1322</v>
      </c>
      <c r="J194" s="18">
        <v>1</v>
      </c>
      <c r="K194" s="48">
        <v>2500</v>
      </c>
      <c r="L194" s="963" t="str">
        <f t="shared" si="2"/>
        <v/>
      </c>
      <c r="M194" s="411" t="s">
        <v>23</v>
      </c>
      <c r="N194" s="467"/>
      <c r="O194" s="408"/>
    </row>
    <row r="195" spans="1:18" ht="15.75" customHeight="1">
      <c r="B195" s="18">
        <v>1204</v>
      </c>
      <c r="C195" s="18">
        <v>69</v>
      </c>
      <c r="D195" s="19" t="s">
        <v>79</v>
      </c>
      <c r="E195" s="102">
        <v>4589750296612</v>
      </c>
      <c r="F195" s="1293"/>
      <c r="G195" s="18" t="s">
        <v>182</v>
      </c>
      <c r="H195" s="19" t="s">
        <v>148</v>
      </c>
      <c r="I195" s="1031" t="s">
        <v>1322</v>
      </c>
      <c r="J195" s="18">
        <v>1</v>
      </c>
      <c r="K195" s="48">
        <v>2500</v>
      </c>
      <c r="L195" s="961" t="str">
        <f t="shared" si="2"/>
        <v/>
      </c>
      <c r="M195" s="411" t="s">
        <v>23</v>
      </c>
      <c r="N195" s="467"/>
      <c r="O195" s="408"/>
    </row>
    <row r="196" spans="1:18" ht="15.75" customHeight="1">
      <c r="B196" s="18">
        <v>1204</v>
      </c>
      <c r="C196" s="18">
        <v>69</v>
      </c>
      <c r="D196" s="19" t="s">
        <v>28</v>
      </c>
      <c r="E196" s="102">
        <v>4589750296629</v>
      </c>
      <c r="F196" s="1293"/>
      <c r="G196" s="18" t="s">
        <v>182</v>
      </c>
      <c r="H196" s="19" t="s">
        <v>73</v>
      </c>
      <c r="I196" s="1031" t="s">
        <v>1322</v>
      </c>
      <c r="J196" s="18">
        <v>1</v>
      </c>
      <c r="K196" s="48">
        <v>3000</v>
      </c>
      <c r="L196" s="961" t="str">
        <f t="shared" si="2"/>
        <v/>
      </c>
      <c r="M196" s="411" t="s">
        <v>23</v>
      </c>
      <c r="N196" s="467"/>
      <c r="O196" s="408"/>
    </row>
    <row r="197" spans="1:18" ht="15.75" customHeight="1">
      <c r="B197" s="18">
        <v>1204</v>
      </c>
      <c r="C197" s="18">
        <v>69</v>
      </c>
      <c r="D197" s="19" t="s">
        <v>100</v>
      </c>
      <c r="E197" s="102">
        <v>4589750296636</v>
      </c>
      <c r="F197" s="1293"/>
      <c r="G197" s="18" t="s">
        <v>182</v>
      </c>
      <c r="H197" s="19" t="s">
        <v>151</v>
      </c>
      <c r="I197" s="1031" t="s">
        <v>1322</v>
      </c>
      <c r="J197" s="18">
        <v>1</v>
      </c>
      <c r="K197" s="48">
        <v>3000</v>
      </c>
      <c r="L197" s="961" t="str">
        <f t="shared" si="2"/>
        <v/>
      </c>
      <c r="M197" s="411" t="s">
        <v>23</v>
      </c>
      <c r="N197" s="467"/>
      <c r="O197" s="408"/>
    </row>
    <row r="198" spans="1:18" ht="15.75" customHeight="1">
      <c r="B198" s="18">
        <v>1204</v>
      </c>
      <c r="C198" s="18">
        <v>69</v>
      </c>
      <c r="D198" s="19" t="s">
        <v>33</v>
      </c>
      <c r="E198" s="102">
        <v>4589750296643</v>
      </c>
      <c r="F198" s="1293"/>
      <c r="G198" s="18" t="s">
        <v>182</v>
      </c>
      <c r="H198" s="19" t="s">
        <v>74</v>
      </c>
      <c r="I198" s="1031" t="s">
        <v>1322</v>
      </c>
      <c r="J198" s="18">
        <v>1</v>
      </c>
      <c r="K198" s="48">
        <v>3000</v>
      </c>
      <c r="L198" s="961" t="str">
        <f t="shared" si="2"/>
        <v/>
      </c>
      <c r="M198" s="411" t="s">
        <v>23</v>
      </c>
      <c r="N198" s="467"/>
      <c r="O198" s="408"/>
    </row>
    <row r="199" spans="1:18" ht="15.75" customHeight="1">
      <c r="B199" s="116">
        <v>1204</v>
      </c>
      <c r="C199" s="18">
        <v>69</v>
      </c>
      <c r="D199" s="19" t="s">
        <v>104</v>
      </c>
      <c r="E199" s="102">
        <v>4589750296667</v>
      </c>
      <c r="F199" s="1293"/>
      <c r="G199" s="18" t="s">
        <v>182</v>
      </c>
      <c r="H199" s="19" t="s">
        <v>154</v>
      </c>
      <c r="I199" s="1032" t="s">
        <v>1321</v>
      </c>
      <c r="J199" s="18">
        <v>1</v>
      </c>
      <c r="K199" s="48">
        <v>3500</v>
      </c>
      <c r="L199" s="961" t="str">
        <f t="shared" si="2"/>
        <v/>
      </c>
      <c r="M199" s="411" t="s">
        <v>23</v>
      </c>
      <c r="N199" s="467"/>
      <c r="O199" s="408"/>
    </row>
    <row r="200" spans="1:18" ht="15.75" customHeight="1">
      <c r="B200" s="116">
        <v>1204</v>
      </c>
      <c r="C200" s="18">
        <v>69</v>
      </c>
      <c r="D200" s="19" t="s">
        <v>107</v>
      </c>
      <c r="E200" s="102">
        <v>4589750322182</v>
      </c>
      <c r="F200" s="1293"/>
      <c r="G200" s="18" t="s">
        <v>182</v>
      </c>
      <c r="H200" s="19" t="s">
        <v>109</v>
      </c>
      <c r="I200" s="1031" t="s">
        <v>1322</v>
      </c>
      <c r="J200" s="18">
        <v>1</v>
      </c>
      <c r="K200" s="48">
        <v>3500</v>
      </c>
      <c r="L200" s="961" t="str">
        <f t="shared" ref="L200:L263" si="3">IFERROR(IF(N200=0,"",ROUNDUP(N200/J200,0)),"")</f>
        <v/>
      </c>
      <c r="M200" s="411" t="s">
        <v>23</v>
      </c>
      <c r="N200" s="467"/>
      <c r="O200" s="408"/>
    </row>
    <row r="201" spans="1:18" ht="15.75" customHeight="1">
      <c r="B201" s="18">
        <v>1204</v>
      </c>
      <c r="C201" s="18">
        <v>69</v>
      </c>
      <c r="D201" s="19" t="s">
        <v>27</v>
      </c>
      <c r="E201" s="102">
        <v>4589750296674</v>
      </c>
      <c r="F201" s="1293"/>
      <c r="G201" s="18" t="s">
        <v>182</v>
      </c>
      <c r="H201" s="19" t="s">
        <v>157</v>
      </c>
      <c r="I201" s="1031" t="s">
        <v>1322</v>
      </c>
      <c r="J201" s="18">
        <v>1</v>
      </c>
      <c r="K201" s="48">
        <v>3500</v>
      </c>
      <c r="L201" s="961" t="str">
        <f t="shared" si="3"/>
        <v/>
      </c>
      <c r="M201" s="411" t="s">
        <v>23</v>
      </c>
      <c r="N201" s="467"/>
      <c r="O201" s="408"/>
    </row>
    <row r="202" spans="1:18" ht="15.75" customHeight="1">
      <c r="B202" s="18">
        <v>1204</v>
      </c>
      <c r="C202" s="18">
        <v>69</v>
      </c>
      <c r="D202" s="19" t="s">
        <v>112</v>
      </c>
      <c r="E202" s="102">
        <v>4589750296681</v>
      </c>
      <c r="F202" s="1293"/>
      <c r="G202" s="18" t="s">
        <v>182</v>
      </c>
      <c r="H202" s="19" t="s">
        <v>159</v>
      </c>
      <c r="I202" s="1031" t="s">
        <v>1322</v>
      </c>
      <c r="J202" s="18">
        <v>1</v>
      </c>
      <c r="K202" s="48">
        <v>4000</v>
      </c>
      <c r="L202" s="961" t="str">
        <f t="shared" si="3"/>
        <v/>
      </c>
      <c r="M202" s="411" t="s">
        <v>23</v>
      </c>
      <c r="N202" s="467"/>
      <c r="O202" s="408"/>
    </row>
    <row r="203" spans="1:18" ht="15.75" customHeight="1">
      <c r="B203" s="18">
        <v>1204</v>
      </c>
      <c r="C203" s="18">
        <v>69</v>
      </c>
      <c r="D203" s="19" t="s">
        <v>24</v>
      </c>
      <c r="E203" s="102">
        <v>4589750296698</v>
      </c>
      <c r="F203" s="1293"/>
      <c r="G203" s="18" t="s">
        <v>182</v>
      </c>
      <c r="H203" s="19" t="s">
        <v>161</v>
      </c>
      <c r="I203" s="1031" t="s">
        <v>1322</v>
      </c>
      <c r="J203" s="18">
        <v>1</v>
      </c>
      <c r="K203" s="48">
        <v>4000</v>
      </c>
      <c r="L203" s="961" t="str">
        <f t="shared" si="3"/>
        <v/>
      </c>
      <c r="M203" s="411" t="s">
        <v>23</v>
      </c>
      <c r="N203" s="467"/>
      <c r="O203" s="408"/>
    </row>
    <row r="204" spans="1:18" ht="15.75" customHeight="1">
      <c r="B204" s="20">
        <v>1204</v>
      </c>
      <c r="C204" s="20">
        <v>69</v>
      </c>
      <c r="D204" s="21" t="s">
        <v>117</v>
      </c>
      <c r="E204" s="109">
        <v>4589750296704</v>
      </c>
      <c r="F204" s="1294"/>
      <c r="G204" s="20" t="s">
        <v>182</v>
      </c>
      <c r="H204" s="21" t="s">
        <v>163</v>
      </c>
      <c r="I204" s="1046" t="s">
        <v>1322</v>
      </c>
      <c r="J204" s="20">
        <v>1</v>
      </c>
      <c r="K204" s="68">
        <v>4000</v>
      </c>
      <c r="L204" s="971" t="str">
        <f t="shared" si="3"/>
        <v/>
      </c>
      <c r="M204" s="412" t="s">
        <v>23</v>
      </c>
      <c r="N204" s="432"/>
      <c r="O204" s="408"/>
    </row>
    <row r="205" spans="1:18" ht="15.75" customHeight="1">
      <c r="A205" s="805"/>
      <c r="B205" s="812">
        <v>1411</v>
      </c>
      <c r="C205" s="814" t="s">
        <v>189</v>
      </c>
      <c r="D205" s="830" t="s">
        <v>191</v>
      </c>
      <c r="E205" s="808" t="s">
        <v>1022</v>
      </c>
      <c r="F205" s="1288" t="s">
        <v>1023</v>
      </c>
      <c r="G205" s="810" t="s">
        <v>142</v>
      </c>
      <c r="H205" s="818" t="s">
        <v>146</v>
      </c>
      <c r="I205" s="1047" t="s">
        <v>1326</v>
      </c>
      <c r="J205" s="932">
        <v>1</v>
      </c>
      <c r="K205" s="850">
        <v>3900</v>
      </c>
      <c r="L205" s="972" t="str">
        <f t="shared" si="3"/>
        <v/>
      </c>
      <c r="M205" s="837" t="s">
        <v>26</v>
      </c>
      <c r="N205" s="851"/>
      <c r="O205" s="823"/>
      <c r="P205" s="805"/>
      <c r="Q205" s="805"/>
      <c r="R205" s="805"/>
    </row>
    <row r="206" spans="1:18" ht="15.75" customHeight="1">
      <c r="A206" s="805"/>
      <c r="B206" s="813">
        <v>1411</v>
      </c>
      <c r="C206" s="817" t="s">
        <v>189</v>
      </c>
      <c r="D206" s="819" t="s">
        <v>193</v>
      </c>
      <c r="E206" s="808" t="s">
        <v>1024</v>
      </c>
      <c r="F206" s="1288"/>
      <c r="G206" s="806" t="s">
        <v>142</v>
      </c>
      <c r="H206" s="815" t="s">
        <v>148</v>
      </c>
      <c r="I206" s="852" t="s">
        <v>1355</v>
      </c>
      <c r="J206" s="844">
        <v>1</v>
      </c>
      <c r="K206" s="845">
        <v>3900</v>
      </c>
      <c r="L206" s="973" t="str">
        <f t="shared" si="3"/>
        <v/>
      </c>
      <c r="M206" s="835" t="s">
        <v>26</v>
      </c>
      <c r="N206" s="840"/>
      <c r="O206" s="805"/>
      <c r="P206" s="805"/>
      <c r="Q206" s="805"/>
      <c r="R206" s="805"/>
    </row>
    <row r="207" spans="1:18" ht="15.75" customHeight="1">
      <c r="A207" s="805"/>
      <c r="B207" s="813">
        <v>1411</v>
      </c>
      <c r="C207" s="817" t="s">
        <v>189</v>
      </c>
      <c r="D207" s="819" t="s">
        <v>194</v>
      </c>
      <c r="E207" s="808" t="s">
        <v>1025</v>
      </c>
      <c r="F207" s="1288"/>
      <c r="G207" s="806" t="s">
        <v>142</v>
      </c>
      <c r="H207" s="815" t="s">
        <v>73</v>
      </c>
      <c r="I207" s="843"/>
      <c r="J207" s="831">
        <v>1</v>
      </c>
      <c r="K207" s="816">
        <v>4300</v>
      </c>
      <c r="L207" s="974" t="str">
        <f t="shared" si="3"/>
        <v/>
      </c>
      <c r="M207" s="835" t="s">
        <v>26</v>
      </c>
      <c r="N207" s="840"/>
      <c r="O207" s="805"/>
      <c r="P207" s="805"/>
      <c r="Q207" s="805"/>
      <c r="R207" s="805"/>
    </row>
    <row r="208" spans="1:18" ht="15.75" customHeight="1">
      <c r="A208" s="805"/>
      <c r="B208" s="813">
        <v>1411</v>
      </c>
      <c r="C208" s="817" t="s">
        <v>189</v>
      </c>
      <c r="D208" s="819" t="s">
        <v>186</v>
      </c>
      <c r="E208" s="808" t="s">
        <v>1026</v>
      </c>
      <c r="F208" s="1288"/>
      <c r="G208" s="806" t="s">
        <v>142</v>
      </c>
      <c r="H208" s="815" t="s">
        <v>151</v>
      </c>
      <c r="I208" s="1048" t="s">
        <v>1326</v>
      </c>
      <c r="J208" s="828">
        <v>1</v>
      </c>
      <c r="K208" s="824">
        <v>4300</v>
      </c>
      <c r="L208" s="975" t="str">
        <f t="shared" si="3"/>
        <v/>
      </c>
      <c r="M208" s="835" t="s">
        <v>26</v>
      </c>
      <c r="N208" s="840"/>
      <c r="O208" s="805"/>
      <c r="P208" s="805"/>
      <c r="Q208" s="805"/>
      <c r="R208" s="805"/>
    </row>
    <row r="209" spans="1:18" ht="15.75" customHeight="1">
      <c r="A209" s="805"/>
      <c r="B209" s="813">
        <v>1411</v>
      </c>
      <c r="C209" s="817" t="s">
        <v>189</v>
      </c>
      <c r="D209" s="819" t="s">
        <v>195</v>
      </c>
      <c r="E209" s="808" t="s">
        <v>1027</v>
      </c>
      <c r="F209" s="1288"/>
      <c r="G209" s="806" t="s">
        <v>142</v>
      </c>
      <c r="H209" s="815" t="s">
        <v>74</v>
      </c>
      <c r="I209" s="843"/>
      <c r="J209" s="828">
        <v>1</v>
      </c>
      <c r="K209" s="824">
        <v>4300</v>
      </c>
      <c r="L209" s="975" t="str">
        <f t="shared" si="3"/>
        <v/>
      </c>
      <c r="M209" s="835" t="s">
        <v>26</v>
      </c>
      <c r="N209" s="840"/>
      <c r="O209" s="805"/>
      <c r="P209" s="805"/>
      <c r="Q209" s="805"/>
      <c r="R209" s="805"/>
    </row>
    <row r="210" spans="1:18" ht="15.75" customHeight="1">
      <c r="A210" s="805"/>
      <c r="B210" s="813">
        <v>1411</v>
      </c>
      <c r="C210" s="817" t="s">
        <v>189</v>
      </c>
      <c r="D210" s="819" t="s">
        <v>196</v>
      </c>
      <c r="E210" s="808" t="s">
        <v>1028</v>
      </c>
      <c r="F210" s="1288"/>
      <c r="G210" s="806" t="s">
        <v>142</v>
      </c>
      <c r="H210" s="815" t="s">
        <v>154</v>
      </c>
      <c r="I210" s="1048" t="s">
        <v>1326</v>
      </c>
      <c r="J210" s="828">
        <v>1</v>
      </c>
      <c r="K210" s="824">
        <v>4900</v>
      </c>
      <c r="L210" s="975" t="str">
        <f t="shared" si="3"/>
        <v/>
      </c>
      <c r="M210" s="835" t="s">
        <v>26</v>
      </c>
      <c r="N210" s="840"/>
      <c r="O210" s="805"/>
      <c r="P210" s="805"/>
      <c r="Q210" s="805"/>
      <c r="R210" s="805"/>
    </row>
    <row r="211" spans="1:18" ht="15.75" customHeight="1">
      <c r="A211" s="805"/>
      <c r="B211" s="813">
        <v>1411</v>
      </c>
      <c r="C211" s="817" t="s">
        <v>189</v>
      </c>
      <c r="D211" s="819" t="s">
        <v>197</v>
      </c>
      <c r="E211" s="808" t="s">
        <v>1029</v>
      </c>
      <c r="F211" s="1288"/>
      <c r="G211" s="806" t="s">
        <v>142</v>
      </c>
      <c r="H211" s="815" t="s">
        <v>198</v>
      </c>
      <c r="I211" s="1048" t="s">
        <v>1326</v>
      </c>
      <c r="J211" s="828">
        <v>1</v>
      </c>
      <c r="K211" s="824">
        <v>4900</v>
      </c>
      <c r="L211" s="975" t="str">
        <f t="shared" si="3"/>
        <v/>
      </c>
      <c r="M211" s="835" t="s">
        <v>26</v>
      </c>
      <c r="N211" s="840"/>
      <c r="O211" s="805"/>
      <c r="P211" s="805"/>
      <c r="Q211" s="805"/>
      <c r="R211" s="805"/>
    </row>
    <row r="212" spans="1:18" ht="15.75" customHeight="1">
      <c r="A212" s="805"/>
      <c r="B212" s="813">
        <v>1411</v>
      </c>
      <c r="C212" s="817" t="s">
        <v>189</v>
      </c>
      <c r="D212" s="819" t="s">
        <v>187</v>
      </c>
      <c r="E212" s="808" t="s">
        <v>1030</v>
      </c>
      <c r="F212" s="1288"/>
      <c r="G212" s="806" t="s">
        <v>142</v>
      </c>
      <c r="H212" s="815" t="s">
        <v>157</v>
      </c>
      <c r="I212" s="1048" t="s">
        <v>1326</v>
      </c>
      <c r="J212" s="828">
        <v>1</v>
      </c>
      <c r="K212" s="824">
        <v>4900</v>
      </c>
      <c r="L212" s="975" t="str">
        <f t="shared" si="3"/>
        <v/>
      </c>
      <c r="M212" s="835" t="s">
        <v>26</v>
      </c>
      <c r="N212" s="840"/>
      <c r="O212" s="805"/>
      <c r="P212" s="805"/>
      <c r="Q212" s="805"/>
      <c r="R212" s="805"/>
    </row>
    <row r="213" spans="1:18" ht="15.75" customHeight="1">
      <c r="A213" s="805"/>
      <c r="B213" s="813">
        <v>1411</v>
      </c>
      <c r="C213" s="817" t="s">
        <v>189</v>
      </c>
      <c r="D213" s="819" t="s">
        <v>188</v>
      </c>
      <c r="E213" s="808" t="s">
        <v>1031</v>
      </c>
      <c r="F213" s="1288"/>
      <c r="G213" s="806" t="s">
        <v>142</v>
      </c>
      <c r="H213" s="815" t="s">
        <v>159</v>
      </c>
      <c r="I213" s="846" t="s">
        <v>1326</v>
      </c>
      <c r="J213" s="828">
        <v>1</v>
      </c>
      <c r="K213" s="824">
        <v>5300</v>
      </c>
      <c r="L213" s="975" t="str">
        <f t="shared" si="3"/>
        <v/>
      </c>
      <c r="M213" s="835" t="s">
        <v>26</v>
      </c>
      <c r="N213" s="840"/>
      <c r="O213" s="834"/>
      <c r="P213" s="805"/>
      <c r="Q213" s="805"/>
      <c r="R213" s="805"/>
    </row>
    <row r="214" spans="1:18" ht="15.75" customHeight="1">
      <c r="B214" s="813">
        <v>1411</v>
      </c>
      <c r="C214" s="817" t="s">
        <v>189</v>
      </c>
      <c r="D214" s="819" t="s">
        <v>189</v>
      </c>
      <c r="E214" s="808" t="s">
        <v>1032</v>
      </c>
      <c r="F214" s="1288"/>
      <c r="G214" s="806" t="s">
        <v>142</v>
      </c>
      <c r="H214" s="815" t="s">
        <v>161</v>
      </c>
      <c r="I214" s="853" t="s">
        <v>1326</v>
      </c>
      <c r="J214" s="828">
        <v>1</v>
      </c>
      <c r="K214" s="824">
        <v>5300</v>
      </c>
      <c r="L214" s="975" t="str">
        <f t="shared" si="3"/>
        <v/>
      </c>
      <c r="M214" s="835" t="s">
        <v>26</v>
      </c>
      <c r="N214" s="840"/>
      <c r="O214" s="834"/>
    </row>
    <row r="215" spans="1:18" ht="15.75" customHeight="1">
      <c r="B215" s="813">
        <v>1411</v>
      </c>
      <c r="C215" s="817" t="s">
        <v>189</v>
      </c>
      <c r="D215" s="820" t="s">
        <v>190</v>
      </c>
      <c r="E215" s="809" t="s">
        <v>1033</v>
      </c>
      <c r="F215" s="1289"/>
      <c r="G215" s="806" t="s">
        <v>142</v>
      </c>
      <c r="H215" s="825" t="s">
        <v>163</v>
      </c>
      <c r="I215" s="853" t="s">
        <v>1326</v>
      </c>
      <c r="J215" s="828">
        <v>1</v>
      </c>
      <c r="K215" s="841">
        <v>5300</v>
      </c>
      <c r="L215" s="975" t="str">
        <f t="shared" si="3"/>
        <v/>
      </c>
      <c r="M215" s="835" t="s">
        <v>26</v>
      </c>
      <c r="N215" s="840"/>
      <c r="O215" s="834"/>
    </row>
    <row r="216" spans="1:18" ht="15.75" customHeight="1">
      <c r="B216" s="813">
        <v>1411</v>
      </c>
      <c r="C216" s="815">
        <v>53</v>
      </c>
      <c r="D216" s="819" t="s">
        <v>191</v>
      </c>
      <c r="E216" s="821" t="s">
        <v>1034</v>
      </c>
      <c r="F216" s="1287" t="s">
        <v>1023</v>
      </c>
      <c r="G216" s="806" t="s">
        <v>723</v>
      </c>
      <c r="H216" s="826" t="s">
        <v>146</v>
      </c>
      <c r="I216" s="852"/>
      <c r="J216" s="828">
        <v>1</v>
      </c>
      <c r="K216" s="816">
        <v>3900</v>
      </c>
      <c r="L216" s="975" t="str">
        <f t="shared" si="3"/>
        <v/>
      </c>
      <c r="M216" s="835" t="s">
        <v>26</v>
      </c>
      <c r="N216" s="840"/>
      <c r="O216" s="834"/>
    </row>
    <row r="217" spans="1:18" ht="15.75" customHeight="1">
      <c r="B217" s="813">
        <v>1411</v>
      </c>
      <c r="C217" s="815">
        <v>53</v>
      </c>
      <c r="D217" s="819" t="s">
        <v>193</v>
      </c>
      <c r="E217" s="808" t="s">
        <v>1035</v>
      </c>
      <c r="F217" s="1287"/>
      <c r="G217" s="806" t="s">
        <v>723</v>
      </c>
      <c r="H217" s="815" t="s">
        <v>148</v>
      </c>
      <c r="I217" s="852"/>
      <c r="J217" s="828">
        <v>1</v>
      </c>
      <c r="K217" s="824">
        <v>3900</v>
      </c>
      <c r="L217" s="975" t="str">
        <f t="shared" si="3"/>
        <v/>
      </c>
      <c r="M217" s="835" t="s">
        <v>26</v>
      </c>
      <c r="N217" s="840"/>
      <c r="O217" s="834"/>
    </row>
    <row r="218" spans="1:18" ht="15.75" customHeight="1">
      <c r="B218" s="813">
        <v>1411</v>
      </c>
      <c r="C218" s="815">
        <v>53</v>
      </c>
      <c r="D218" s="819" t="s">
        <v>194</v>
      </c>
      <c r="E218" s="822" t="s">
        <v>1036</v>
      </c>
      <c r="F218" s="1287"/>
      <c r="G218" s="806" t="s">
        <v>723</v>
      </c>
      <c r="H218" s="815" t="s">
        <v>73</v>
      </c>
      <c r="I218" s="842"/>
      <c r="J218" s="828">
        <v>1</v>
      </c>
      <c r="K218" s="824">
        <v>4300</v>
      </c>
      <c r="L218" s="975" t="str">
        <f t="shared" si="3"/>
        <v/>
      </c>
      <c r="M218" s="835" t="s">
        <v>26</v>
      </c>
      <c r="N218" s="840"/>
      <c r="O218" s="834"/>
    </row>
    <row r="219" spans="1:18" ht="15.75" customHeight="1">
      <c r="B219" s="813">
        <v>1411</v>
      </c>
      <c r="C219" s="815">
        <v>53</v>
      </c>
      <c r="D219" s="819" t="s">
        <v>186</v>
      </c>
      <c r="E219" s="822" t="s">
        <v>1037</v>
      </c>
      <c r="F219" s="1287"/>
      <c r="G219" s="806" t="s">
        <v>723</v>
      </c>
      <c r="H219" s="815" t="s">
        <v>151</v>
      </c>
      <c r="I219" s="852"/>
      <c r="J219" s="828">
        <v>1</v>
      </c>
      <c r="K219" s="824">
        <v>4300</v>
      </c>
      <c r="L219" s="975" t="str">
        <f t="shared" si="3"/>
        <v/>
      </c>
      <c r="M219" s="835" t="s">
        <v>26</v>
      </c>
      <c r="N219" s="840"/>
      <c r="O219" s="834"/>
    </row>
    <row r="220" spans="1:18" ht="15.75" customHeight="1">
      <c r="B220" s="813">
        <v>1411</v>
      </c>
      <c r="C220" s="815">
        <v>53</v>
      </c>
      <c r="D220" s="819" t="s">
        <v>195</v>
      </c>
      <c r="E220" s="822" t="s">
        <v>1038</v>
      </c>
      <c r="F220" s="1287"/>
      <c r="G220" s="806" t="s">
        <v>723</v>
      </c>
      <c r="H220" s="815" t="s">
        <v>74</v>
      </c>
      <c r="I220" s="842"/>
      <c r="J220" s="828">
        <v>1</v>
      </c>
      <c r="K220" s="824">
        <v>4300</v>
      </c>
      <c r="L220" s="975" t="str">
        <f t="shared" si="3"/>
        <v/>
      </c>
      <c r="M220" s="835" t="s">
        <v>26</v>
      </c>
      <c r="N220" s="840"/>
      <c r="O220" s="834"/>
    </row>
    <row r="221" spans="1:18" ht="15.75" customHeight="1">
      <c r="B221" s="813">
        <v>1411</v>
      </c>
      <c r="C221" s="815">
        <v>53</v>
      </c>
      <c r="D221" s="819" t="s">
        <v>196</v>
      </c>
      <c r="E221" s="808" t="s">
        <v>1039</v>
      </c>
      <c r="F221" s="1287"/>
      <c r="G221" s="806" t="s">
        <v>723</v>
      </c>
      <c r="H221" s="815" t="s">
        <v>154</v>
      </c>
      <c r="I221" s="852"/>
      <c r="J221" s="828">
        <v>1</v>
      </c>
      <c r="K221" s="824">
        <v>4900</v>
      </c>
      <c r="L221" s="975" t="str">
        <f t="shared" si="3"/>
        <v/>
      </c>
      <c r="M221" s="835" t="s">
        <v>26</v>
      </c>
      <c r="N221" s="840"/>
      <c r="O221" s="834"/>
    </row>
    <row r="222" spans="1:18" ht="15.75" customHeight="1">
      <c r="B222" s="813">
        <v>1411</v>
      </c>
      <c r="C222" s="815">
        <v>53</v>
      </c>
      <c r="D222" s="819" t="s">
        <v>197</v>
      </c>
      <c r="E222" s="822" t="s">
        <v>1040</v>
      </c>
      <c r="F222" s="1287"/>
      <c r="G222" s="806" t="s">
        <v>723</v>
      </c>
      <c r="H222" s="815" t="s">
        <v>198</v>
      </c>
      <c r="I222" s="852"/>
      <c r="J222" s="828">
        <v>1</v>
      </c>
      <c r="K222" s="824">
        <v>4900</v>
      </c>
      <c r="L222" s="975" t="str">
        <f t="shared" si="3"/>
        <v/>
      </c>
      <c r="M222" s="835" t="s">
        <v>26</v>
      </c>
      <c r="N222" s="840"/>
      <c r="O222" s="834"/>
    </row>
    <row r="223" spans="1:18" ht="15.75" customHeight="1">
      <c r="B223" s="813">
        <v>1411</v>
      </c>
      <c r="C223" s="815">
        <v>53</v>
      </c>
      <c r="D223" s="819" t="s">
        <v>187</v>
      </c>
      <c r="E223" s="822" t="s">
        <v>1041</v>
      </c>
      <c r="F223" s="1287"/>
      <c r="G223" s="806" t="s">
        <v>723</v>
      </c>
      <c r="H223" s="815" t="s">
        <v>157</v>
      </c>
      <c r="I223" s="853"/>
      <c r="J223" s="828">
        <v>1</v>
      </c>
      <c r="K223" s="824">
        <v>4900</v>
      </c>
      <c r="L223" s="975" t="str">
        <f t="shared" si="3"/>
        <v/>
      </c>
      <c r="M223" s="835" t="s">
        <v>26</v>
      </c>
      <c r="N223" s="840"/>
      <c r="O223" s="834"/>
    </row>
    <row r="224" spans="1:18" ht="15.75" customHeight="1">
      <c r="B224" s="813">
        <v>1411</v>
      </c>
      <c r="C224" s="815">
        <v>53</v>
      </c>
      <c r="D224" s="819" t="s">
        <v>188</v>
      </c>
      <c r="E224" s="822" t="s">
        <v>1042</v>
      </c>
      <c r="F224" s="1287"/>
      <c r="G224" s="806" t="s">
        <v>723</v>
      </c>
      <c r="H224" s="815" t="s">
        <v>159</v>
      </c>
      <c r="I224" s="853"/>
      <c r="J224" s="828">
        <v>1</v>
      </c>
      <c r="K224" s="824">
        <v>5300</v>
      </c>
      <c r="L224" s="975" t="str">
        <f t="shared" si="3"/>
        <v/>
      </c>
      <c r="M224" s="835" t="s">
        <v>26</v>
      </c>
      <c r="N224" s="840"/>
      <c r="O224" s="834"/>
    </row>
    <row r="225" spans="2:15" ht="15.75" customHeight="1">
      <c r="B225" s="813">
        <v>1411</v>
      </c>
      <c r="C225" s="815">
        <v>53</v>
      </c>
      <c r="D225" s="819" t="s">
        <v>189</v>
      </c>
      <c r="E225" s="822" t="s">
        <v>1043</v>
      </c>
      <c r="F225" s="1287"/>
      <c r="G225" s="806" t="s">
        <v>723</v>
      </c>
      <c r="H225" s="815" t="s">
        <v>161</v>
      </c>
      <c r="I225" s="846"/>
      <c r="J225" s="828">
        <v>1</v>
      </c>
      <c r="K225" s="824">
        <v>5300</v>
      </c>
      <c r="L225" s="975" t="str">
        <f t="shared" si="3"/>
        <v/>
      </c>
      <c r="M225" s="835" t="s">
        <v>26</v>
      </c>
      <c r="N225" s="840"/>
      <c r="O225" s="834"/>
    </row>
    <row r="226" spans="2:15" ht="15.75" customHeight="1">
      <c r="B226" s="813">
        <v>1411</v>
      </c>
      <c r="C226" s="815">
        <v>53</v>
      </c>
      <c r="D226" s="820" t="s">
        <v>190</v>
      </c>
      <c r="E226" s="809" t="s">
        <v>1044</v>
      </c>
      <c r="F226" s="1287"/>
      <c r="G226" s="806" t="s">
        <v>723</v>
      </c>
      <c r="H226" s="827" t="s">
        <v>163</v>
      </c>
      <c r="I226" s="846"/>
      <c r="J226" s="828">
        <v>1</v>
      </c>
      <c r="K226" s="841">
        <v>5300</v>
      </c>
      <c r="L226" s="975" t="str">
        <f t="shared" si="3"/>
        <v/>
      </c>
      <c r="M226" s="835" t="s">
        <v>26</v>
      </c>
      <c r="N226" s="840"/>
      <c r="O226" s="834"/>
    </row>
    <row r="227" spans="2:15" ht="15.75" customHeight="1">
      <c r="B227" s="813">
        <v>1411</v>
      </c>
      <c r="C227" s="818">
        <v>67</v>
      </c>
      <c r="D227" s="819" t="s">
        <v>191</v>
      </c>
      <c r="E227" s="807" t="s">
        <v>1045</v>
      </c>
      <c r="F227" s="1284" t="s">
        <v>1023</v>
      </c>
      <c r="G227" s="810" t="s">
        <v>1046</v>
      </c>
      <c r="H227" s="818" t="s">
        <v>146</v>
      </c>
      <c r="I227" s="846"/>
      <c r="J227" s="847">
        <v>1</v>
      </c>
      <c r="K227" s="850">
        <v>3900</v>
      </c>
      <c r="L227" s="976" t="str">
        <f t="shared" si="3"/>
        <v/>
      </c>
      <c r="M227" s="848" t="s">
        <v>26</v>
      </c>
      <c r="N227" s="840"/>
      <c r="O227" s="834"/>
    </row>
    <row r="228" spans="2:15" ht="15.75" customHeight="1">
      <c r="B228" s="813">
        <v>1411</v>
      </c>
      <c r="C228" s="818">
        <v>67</v>
      </c>
      <c r="D228" s="819" t="s">
        <v>193</v>
      </c>
      <c r="E228" s="808" t="s">
        <v>1047</v>
      </c>
      <c r="F228" s="1285"/>
      <c r="G228" s="810" t="s">
        <v>1046</v>
      </c>
      <c r="H228" s="815" t="s">
        <v>148</v>
      </c>
      <c r="I228" s="852"/>
      <c r="J228" s="844">
        <v>1</v>
      </c>
      <c r="K228" s="845">
        <v>3900</v>
      </c>
      <c r="L228" s="977" t="str">
        <f t="shared" si="3"/>
        <v/>
      </c>
      <c r="M228" s="849" t="s">
        <v>26</v>
      </c>
      <c r="N228" s="840"/>
      <c r="O228" s="834"/>
    </row>
    <row r="229" spans="2:15" ht="15.75" customHeight="1">
      <c r="B229" s="813">
        <v>1411</v>
      </c>
      <c r="C229" s="818">
        <v>67</v>
      </c>
      <c r="D229" s="819" t="s">
        <v>194</v>
      </c>
      <c r="E229" s="808" t="s">
        <v>1048</v>
      </c>
      <c r="F229" s="1285"/>
      <c r="G229" s="810" t="s">
        <v>1046</v>
      </c>
      <c r="H229" s="815" t="s">
        <v>73</v>
      </c>
      <c r="I229" s="843"/>
      <c r="J229" s="831">
        <v>1</v>
      </c>
      <c r="K229" s="816">
        <v>4300</v>
      </c>
      <c r="L229" s="974" t="str">
        <f t="shared" si="3"/>
        <v/>
      </c>
      <c r="M229" s="837" t="s">
        <v>26</v>
      </c>
      <c r="N229" s="840"/>
      <c r="O229" s="834"/>
    </row>
    <row r="230" spans="2:15" ht="15.75" customHeight="1">
      <c r="B230" s="813">
        <v>1411</v>
      </c>
      <c r="C230" s="818">
        <v>67</v>
      </c>
      <c r="D230" s="819" t="s">
        <v>186</v>
      </c>
      <c r="E230" s="808" t="s">
        <v>1049</v>
      </c>
      <c r="F230" s="1285"/>
      <c r="G230" s="810" t="s">
        <v>1046</v>
      </c>
      <c r="H230" s="815" t="s">
        <v>151</v>
      </c>
      <c r="I230" s="852"/>
      <c r="J230" s="828">
        <v>1</v>
      </c>
      <c r="K230" s="824">
        <v>4300</v>
      </c>
      <c r="L230" s="975" t="str">
        <f t="shared" si="3"/>
        <v/>
      </c>
      <c r="M230" s="835" t="s">
        <v>26</v>
      </c>
      <c r="N230" s="840"/>
      <c r="O230" s="834"/>
    </row>
    <row r="231" spans="2:15" ht="15.75" customHeight="1">
      <c r="B231" s="813">
        <v>1411</v>
      </c>
      <c r="C231" s="818">
        <v>67</v>
      </c>
      <c r="D231" s="819" t="s">
        <v>195</v>
      </c>
      <c r="E231" s="808" t="s">
        <v>1050</v>
      </c>
      <c r="F231" s="1285"/>
      <c r="G231" s="810" t="s">
        <v>1046</v>
      </c>
      <c r="H231" s="815" t="s">
        <v>74</v>
      </c>
      <c r="I231" s="843"/>
      <c r="J231" s="828">
        <v>1</v>
      </c>
      <c r="K231" s="824">
        <v>4300</v>
      </c>
      <c r="L231" s="975" t="str">
        <f t="shared" si="3"/>
        <v/>
      </c>
      <c r="M231" s="835" t="s">
        <v>26</v>
      </c>
      <c r="N231" s="840"/>
      <c r="O231" s="834"/>
    </row>
    <row r="232" spans="2:15" ht="15.75" customHeight="1">
      <c r="B232" s="813">
        <v>1411</v>
      </c>
      <c r="C232" s="818">
        <v>67</v>
      </c>
      <c r="D232" s="819" t="s">
        <v>196</v>
      </c>
      <c r="E232" s="808" t="s">
        <v>1051</v>
      </c>
      <c r="F232" s="1285"/>
      <c r="G232" s="810" t="s">
        <v>1046</v>
      </c>
      <c r="H232" s="815" t="s">
        <v>154</v>
      </c>
      <c r="I232" s="852"/>
      <c r="J232" s="828">
        <v>1</v>
      </c>
      <c r="K232" s="824">
        <v>4900</v>
      </c>
      <c r="L232" s="975" t="str">
        <f t="shared" si="3"/>
        <v/>
      </c>
      <c r="M232" s="835" t="s">
        <v>26</v>
      </c>
      <c r="N232" s="840"/>
      <c r="O232" s="834"/>
    </row>
    <row r="233" spans="2:15" ht="15.75" customHeight="1">
      <c r="B233" s="813">
        <v>1411</v>
      </c>
      <c r="C233" s="818">
        <v>67</v>
      </c>
      <c r="D233" s="819" t="s">
        <v>197</v>
      </c>
      <c r="E233" s="808" t="s">
        <v>1052</v>
      </c>
      <c r="F233" s="1285"/>
      <c r="G233" s="810" t="s">
        <v>1046</v>
      </c>
      <c r="H233" s="815" t="s">
        <v>198</v>
      </c>
      <c r="I233" s="852"/>
      <c r="J233" s="828">
        <v>1</v>
      </c>
      <c r="K233" s="824">
        <v>4900</v>
      </c>
      <c r="L233" s="975" t="str">
        <f t="shared" si="3"/>
        <v/>
      </c>
      <c r="M233" s="835" t="s">
        <v>26</v>
      </c>
      <c r="N233" s="840"/>
      <c r="O233" s="834"/>
    </row>
    <row r="234" spans="2:15" ht="15.75" customHeight="1">
      <c r="B234" s="813">
        <v>1411</v>
      </c>
      <c r="C234" s="818">
        <v>67</v>
      </c>
      <c r="D234" s="819" t="s">
        <v>187</v>
      </c>
      <c r="E234" s="808" t="s">
        <v>1053</v>
      </c>
      <c r="F234" s="1285"/>
      <c r="G234" s="810" t="s">
        <v>1046</v>
      </c>
      <c r="H234" s="815" t="s">
        <v>157</v>
      </c>
      <c r="I234" s="853"/>
      <c r="J234" s="828">
        <v>1</v>
      </c>
      <c r="K234" s="824">
        <v>4900</v>
      </c>
      <c r="L234" s="975" t="str">
        <f t="shared" si="3"/>
        <v/>
      </c>
      <c r="M234" s="835" t="s">
        <v>26</v>
      </c>
      <c r="N234" s="840"/>
      <c r="O234" s="834"/>
    </row>
    <row r="235" spans="2:15" ht="15.75" customHeight="1">
      <c r="B235" s="813">
        <v>1411</v>
      </c>
      <c r="C235" s="818">
        <v>67</v>
      </c>
      <c r="D235" s="819" t="s">
        <v>188</v>
      </c>
      <c r="E235" s="808" t="s">
        <v>1054</v>
      </c>
      <c r="F235" s="1285"/>
      <c r="G235" s="810" t="s">
        <v>1046</v>
      </c>
      <c r="H235" s="815" t="s">
        <v>159</v>
      </c>
      <c r="I235" s="853"/>
      <c r="J235" s="828">
        <v>1</v>
      </c>
      <c r="K235" s="824">
        <v>5300</v>
      </c>
      <c r="L235" s="975" t="str">
        <f t="shared" si="3"/>
        <v/>
      </c>
      <c r="M235" s="835" t="s">
        <v>26</v>
      </c>
      <c r="N235" s="840"/>
      <c r="O235" s="834"/>
    </row>
    <row r="236" spans="2:15" ht="15.75" customHeight="1">
      <c r="B236" s="813">
        <v>1411</v>
      </c>
      <c r="C236" s="818">
        <v>67</v>
      </c>
      <c r="D236" s="819" t="s">
        <v>189</v>
      </c>
      <c r="E236" s="808" t="s">
        <v>1055</v>
      </c>
      <c r="F236" s="1285"/>
      <c r="G236" s="810" t="s">
        <v>1046</v>
      </c>
      <c r="H236" s="815" t="s">
        <v>161</v>
      </c>
      <c r="I236" s="853"/>
      <c r="J236" s="828">
        <v>1</v>
      </c>
      <c r="K236" s="824">
        <v>5300</v>
      </c>
      <c r="L236" s="975" t="str">
        <f t="shared" si="3"/>
        <v/>
      </c>
      <c r="M236" s="835" t="s">
        <v>26</v>
      </c>
      <c r="N236" s="840"/>
      <c r="O236" s="834"/>
    </row>
    <row r="237" spans="2:15" ht="15.75" customHeight="1">
      <c r="B237" s="832">
        <v>1411</v>
      </c>
      <c r="C237" s="839">
        <v>67</v>
      </c>
      <c r="D237" s="820" t="s">
        <v>190</v>
      </c>
      <c r="E237" s="809" t="s">
        <v>1056</v>
      </c>
      <c r="F237" s="1286"/>
      <c r="G237" s="811" t="s">
        <v>1046</v>
      </c>
      <c r="H237" s="811" t="s">
        <v>163</v>
      </c>
      <c r="I237" s="854"/>
      <c r="J237" s="829">
        <v>1</v>
      </c>
      <c r="K237" s="833">
        <v>5300</v>
      </c>
      <c r="L237" s="978" t="str">
        <f t="shared" si="3"/>
        <v/>
      </c>
      <c r="M237" s="836" t="s">
        <v>26</v>
      </c>
      <c r="N237" s="838"/>
      <c r="O237" s="834"/>
    </row>
    <row r="238" spans="2:15" ht="15.75" customHeight="1">
      <c r="B238" s="707">
        <v>1410</v>
      </c>
      <c r="C238" s="689" t="s">
        <v>795</v>
      </c>
      <c r="D238" s="710" t="s">
        <v>191</v>
      </c>
      <c r="E238" s="166" t="s">
        <v>95</v>
      </c>
      <c r="F238" s="1281" t="s">
        <v>796</v>
      </c>
      <c r="G238" s="1049" t="s">
        <v>1363</v>
      </c>
      <c r="H238" s="1050" t="s">
        <v>146</v>
      </c>
      <c r="I238" s="1022" t="s">
        <v>185</v>
      </c>
      <c r="J238" s="1051">
        <v>1</v>
      </c>
      <c r="K238" s="1052">
        <v>3300</v>
      </c>
      <c r="L238" s="1053" t="str">
        <f t="shared" si="3"/>
        <v/>
      </c>
      <c r="M238" s="1054" t="s">
        <v>26</v>
      </c>
      <c r="N238" s="1055"/>
      <c r="O238" s="408"/>
    </row>
    <row r="239" spans="2:15" ht="15.75" customHeight="1">
      <c r="B239" s="708">
        <v>1410</v>
      </c>
      <c r="C239" s="689" t="s">
        <v>795</v>
      </c>
      <c r="D239" s="709" t="s">
        <v>193</v>
      </c>
      <c r="E239" s="162" t="s">
        <v>97</v>
      </c>
      <c r="F239" s="1281"/>
      <c r="G239" s="694" t="s">
        <v>1363</v>
      </c>
      <c r="H239" s="703" t="s">
        <v>148</v>
      </c>
      <c r="I239" s="699"/>
      <c r="J239" s="692">
        <v>1</v>
      </c>
      <c r="K239" s="688">
        <v>3300</v>
      </c>
      <c r="L239" s="979" t="str">
        <f t="shared" si="3"/>
        <v/>
      </c>
      <c r="M239" s="686" t="s">
        <v>26</v>
      </c>
      <c r="N239" s="704"/>
      <c r="O239" s="408"/>
    </row>
    <row r="240" spans="2:15" ht="15.75" customHeight="1">
      <c r="B240" s="708">
        <v>1410</v>
      </c>
      <c r="C240" s="689" t="s">
        <v>795</v>
      </c>
      <c r="D240" s="709" t="s">
        <v>194</v>
      </c>
      <c r="E240" s="156" t="s">
        <v>99</v>
      </c>
      <c r="F240" s="1281"/>
      <c r="G240" s="694" t="s">
        <v>1363</v>
      </c>
      <c r="H240" s="703" t="s">
        <v>73</v>
      </c>
      <c r="I240" s="706"/>
      <c r="J240" s="692">
        <v>1</v>
      </c>
      <c r="K240" s="688">
        <v>3800</v>
      </c>
      <c r="L240" s="979" t="str">
        <f t="shared" si="3"/>
        <v/>
      </c>
      <c r="M240" s="686" t="s">
        <v>26</v>
      </c>
      <c r="N240" s="704"/>
      <c r="O240" s="408"/>
    </row>
    <row r="241" spans="2:15" ht="15.75" customHeight="1">
      <c r="B241" s="708">
        <v>1410</v>
      </c>
      <c r="C241" s="689" t="s">
        <v>795</v>
      </c>
      <c r="D241" s="709" t="s">
        <v>186</v>
      </c>
      <c r="E241" s="162" t="s">
        <v>101</v>
      </c>
      <c r="F241" s="1281"/>
      <c r="G241" s="1413" t="s">
        <v>1363</v>
      </c>
      <c r="H241" s="1414" t="s">
        <v>151</v>
      </c>
      <c r="I241" s="1415" t="s">
        <v>1317</v>
      </c>
      <c r="J241" s="1416">
        <v>1</v>
      </c>
      <c r="K241" s="1417">
        <v>3800</v>
      </c>
      <c r="L241" s="1418" t="str">
        <f t="shared" si="3"/>
        <v/>
      </c>
      <c r="M241" s="1419" t="s">
        <v>26</v>
      </c>
      <c r="N241" s="704"/>
      <c r="O241" s="408"/>
    </row>
    <row r="242" spans="2:15" ht="15.75" customHeight="1">
      <c r="B242" s="708">
        <v>1410</v>
      </c>
      <c r="C242" s="689" t="s">
        <v>795</v>
      </c>
      <c r="D242" s="709" t="s">
        <v>195</v>
      </c>
      <c r="E242" s="156" t="s">
        <v>103</v>
      </c>
      <c r="F242" s="1281"/>
      <c r="G242" s="694" t="s">
        <v>1363</v>
      </c>
      <c r="H242" s="703" t="s">
        <v>74</v>
      </c>
      <c r="I242" s="706"/>
      <c r="J242" s="692">
        <v>1</v>
      </c>
      <c r="K242" s="688">
        <v>3800</v>
      </c>
      <c r="L242" s="979" t="str">
        <f t="shared" si="3"/>
        <v/>
      </c>
      <c r="M242" s="686" t="s">
        <v>26</v>
      </c>
      <c r="N242" s="704"/>
      <c r="O242" s="408"/>
    </row>
    <row r="243" spans="2:15" ht="15.75" customHeight="1">
      <c r="B243" s="708">
        <v>1410</v>
      </c>
      <c r="C243" s="689" t="s">
        <v>795</v>
      </c>
      <c r="D243" s="709" t="s">
        <v>196</v>
      </c>
      <c r="E243" s="162" t="s">
        <v>105</v>
      </c>
      <c r="F243" s="1281"/>
      <c r="G243" s="694" t="s">
        <v>1363</v>
      </c>
      <c r="H243" s="703" t="s">
        <v>154</v>
      </c>
      <c r="I243" s="693" t="s">
        <v>1317</v>
      </c>
      <c r="J243" s="692">
        <v>1</v>
      </c>
      <c r="K243" s="688">
        <v>4300</v>
      </c>
      <c r="L243" s="979" t="str">
        <f t="shared" si="3"/>
        <v/>
      </c>
      <c r="M243" s="686" t="s">
        <v>26</v>
      </c>
      <c r="N243" s="704"/>
      <c r="O243" s="408"/>
    </row>
    <row r="244" spans="2:15" ht="15.75" customHeight="1">
      <c r="B244" s="708">
        <v>1410</v>
      </c>
      <c r="C244" s="689" t="s">
        <v>795</v>
      </c>
      <c r="D244" s="709" t="s">
        <v>197</v>
      </c>
      <c r="E244" s="156" t="s">
        <v>108</v>
      </c>
      <c r="F244" s="1281"/>
      <c r="G244" s="1049" t="s">
        <v>1363</v>
      </c>
      <c r="H244" s="1056" t="s">
        <v>198</v>
      </c>
      <c r="I244" s="1022" t="s">
        <v>185</v>
      </c>
      <c r="J244" s="1057">
        <v>1</v>
      </c>
      <c r="K244" s="1058">
        <v>4300</v>
      </c>
      <c r="L244" s="1059" t="str">
        <f t="shared" si="3"/>
        <v/>
      </c>
      <c r="M244" s="1060" t="s">
        <v>26</v>
      </c>
      <c r="N244" s="1055"/>
      <c r="O244" s="408"/>
    </row>
    <row r="245" spans="2:15" ht="15.75" customHeight="1">
      <c r="B245" s="708">
        <v>1410</v>
      </c>
      <c r="C245" s="689" t="s">
        <v>795</v>
      </c>
      <c r="D245" s="709" t="s">
        <v>187</v>
      </c>
      <c r="E245" s="161" t="s">
        <v>110</v>
      </c>
      <c r="F245" s="1281"/>
      <c r="G245" s="1049" t="s">
        <v>1363</v>
      </c>
      <c r="H245" s="1056" t="s">
        <v>157</v>
      </c>
      <c r="I245" s="1022" t="s">
        <v>185</v>
      </c>
      <c r="J245" s="1057">
        <v>1</v>
      </c>
      <c r="K245" s="1058">
        <v>4300</v>
      </c>
      <c r="L245" s="1059" t="str">
        <f t="shared" si="3"/>
        <v/>
      </c>
      <c r="M245" s="1060" t="s">
        <v>26</v>
      </c>
      <c r="N245" s="1055"/>
      <c r="O245" s="408"/>
    </row>
    <row r="246" spans="2:15" ht="15.75" customHeight="1">
      <c r="B246" s="708">
        <v>1410</v>
      </c>
      <c r="C246" s="689" t="s">
        <v>795</v>
      </c>
      <c r="D246" s="709" t="s">
        <v>188</v>
      </c>
      <c r="E246" s="161" t="s">
        <v>113</v>
      </c>
      <c r="F246" s="1281"/>
      <c r="G246" s="1049" t="s">
        <v>1363</v>
      </c>
      <c r="H246" s="1056" t="s">
        <v>159</v>
      </c>
      <c r="I246" s="1022" t="s">
        <v>185</v>
      </c>
      <c r="J246" s="1057">
        <v>1</v>
      </c>
      <c r="K246" s="1058">
        <v>5000</v>
      </c>
      <c r="L246" s="1059" t="str">
        <f t="shared" si="3"/>
        <v/>
      </c>
      <c r="M246" s="1060" t="s">
        <v>26</v>
      </c>
      <c r="N246" s="1055"/>
      <c r="O246" s="408"/>
    </row>
    <row r="247" spans="2:15" ht="15.75" customHeight="1">
      <c r="B247" s="708">
        <v>1410</v>
      </c>
      <c r="C247" s="689" t="s">
        <v>795</v>
      </c>
      <c r="D247" s="709" t="s">
        <v>189</v>
      </c>
      <c r="E247" s="161" t="s">
        <v>115</v>
      </c>
      <c r="F247" s="1281"/>
      <c r="G247" s="1049" t="s">
        <v>1363</v>
      </c>
      <c r="H247" s="1056" t="s">
        <v>161</v>
      </c>
      <c r="I247" s="1022" t="s">
        <v>185</v>
      </c>
      <c r="J247" s="1057">
        <v>1</v>
      </c>
      <c r="K247" s="1058">
        <v>5000</v>
      </c>
      <c r="L247" s="1059" t="str">
        <f t="shared" si="3"/>
        <v/>
      </c>
      <c r="M247" s="1060" t="s">
        <v>26</v>
      </c>
      <c r="N247" s="1055"/>
      <c r="O247" s="408"/>
    </row>
    <row r="248" spans="2:15" ht="15.75" customHeight="1">
      <c r="B248" s="711">
        <v>1410</v>
      </c>
      <c r="C248" s="689" t="s">
        <v>795</v>
      </c>
      <c r="D248" s="709" t="s">
        <v>190</v>
      </c>
      <c r="E248" s="299" t="s">
        <v>118</v>
      </c>
      <c r="F248" s="1282"/>
      <c r="G248" s="1049" t="s">
        <v>1363</v>
      </c>
      <c r="H248" s="1056" t="s">
        <v>163</v>
      </c>
      <c r="I248" s="1022" t="s">
        <v>185</v>
      </c>
      <c r="J248" s="1057">
        <v>1</v>
      </c>
      <c r="K248" s="1058">
        <v>5000</v>
      </c>
      <c r="L248" s="1059" t="str">
        <f t="shared" si="3"/>
        <v/>
      </c>
      <c r="M248" s="1060" t="s">
        <v>26</v>
      </c>
      <c r="N248" s="1055"/>
      <c r="O248" s="408"/>
    </row>
    <row r="249" spans="2:15" ht="15.75" customHeight="1">
      <c r="B249" s="697">
        <v>1410</v>
      </c>
      <c r="C249" s="691" t="s">
        <v>797</v>
      </c>
      <c r="D249" s="701" t="s">
        <v>191</v>
      </c>
      <c r="E249" s="156" t="s">
        <v>120</v>
      </c>
      <c r="F249" s="1283" t="s">
        <v>796</v>
      </c>
      <c r="G249" s="1077" t="s">
        <v>1364</v>
      </c>
      <c r="H249" s="1210" t="s">
        <v>146</v>
      </c>
      <c r="I249" s="1022" t="s">
        <v>185</v>
      </c>
      <c r="J249" s="1211">
        <v>1</v>
      </c>
      <c r="K249" s="1212">
        <v>3300</v>
      </c>
      <c r="L249" s="1067" t="str">
        <f t="shared" si="3"/>
        <v/>
      </c>
      <c r="M249" s="1213" t="s">
        <v>26</v>
      </c>
      <c r="N249" s="1069"/>
      <c r="O249" s="408"/>
    </row>
    <row r="250" spans="2:15" ht="15.75" customHeight="1">
      <c r="B250" s="687">
        <v>1410</v>
      </c>
      <c r="C250" s="691" t="s">
        <v>797</v>
      </c>
      <c r="D250" s="705" t="s">
        <v>193</v>
      </c>
      <c r="E250" s="162" t="s">
        <v>121</v>
      </c>
      <c r="F250" s="1283"/>
      <c r="G250" s="702" t="s">
        <v>1364</v>
      </c>
      <c r="H250" s="721" t="s">
        <v>148</v>
      </c>
      <c r="I250" s="699"/>
      <c r="J250" s="719">
        <v>1</v>
      </c>
      <c r="K250" s="720">
        <v>3300</v>
      </c>
      <c r="L250" s="980" t="str">
        <f t="shared" si="3"/>
        <v/>
      </c>
      <c r="M250" s="718" t="s">
        <v>26</v>
      </c>
      <c r="N250" s="714"/>
      <c r="O250" s="408"/>
    </row>
    <row r="251" spans="2:15" ht="15.75" customHeight="1">
      <c r="B251" s="687">
        <v>1410</v>
      </c>
      <c r="C251" s="691" t="s">
        <v>797</v>
      </c>
      <c r="D251" s="705" t="s">
        <v>194</v>
      </c>
      <c r="E251" s="156" t="s">
        <v>122</v>
      </c>
      <c r="F251" s="1283"/>
      <c r="G251" s="702" t="s">
        <v>1364</v>
      </c>
      <c r="H251" s="721" t="s">
        <v>73</v>
      </c>
      <c r="I251" s="706"/>
      <c r="J251" s="719">
        <v>1</v>
      </c>
      <c r="K251" s="720">
        <v>3800</v>
      </c>
      <c r="L251" s="980" t="str">
        <f t="shared" si="3"/>
        <v/>
      </c>
      <c r="M251" s="718" t="s">
        <v>26</v>
      </c>
      <c r="N251" s="714"/>
      <c r="O251" s="408"/>
    </row>
    <row r="252" spans="2:15" ht="15.75" customHeight="1">
      <c r="B252" s="687">
        <v>1410</v>
      </c>
      <c r="C252" s="691" t="s">
        <v>797</v>
      </c>
      <c r="D252" s="705" t="s">
        <v>186</v>
      </c>
      <c r="E252" s="162" t="s">
        <v>123</v>
      </c>
      <c r="F252" s="1283"/>
      <c r="G252" s="702" t="s">
        <v>1364</v>
      </c>
      <c r="H252" s="721" t="s">
        <v>151</v>
      </c>
      <c r="I252" s="693" t="s">
        <v>1317</v>
      </c>
      <c r="J252" s="719">
        <v>1</v>
      </c>
      <c r="K252" s="720">
        <v>3800</v>
      </c>
      <c r="L252" s="980" t="str">
        <f t="shared" si="3"/>
        <v/>
      </c>
      <c r="M252" s="718" t="s">
        <v>26</v>
      </c>
      <c r="N252" s="714"/>
      <c r="O252" s="408"/>
    </row>
    <row r="253" spans="2:15" ht="15.75" customHeight="1">
      <c r="B253" s="687">
        <v>1410</v>
      </c>
      <c r="C253" s="691" t="s">
        <v>797</v>
      </c>
      <c r="D253" s="705" t="s">
        <v>195</v>
      </c>
      <c r="E253" s="162" t="s">
        <v>124</v>
      </c>
      <c r="F253" s="1283"/>
      <c r="G253" s="702" t="s">
        <v>1364</v>
      </c>
      <c r="H253" s="721" t="s">
        <v>74</v>
      </c>
      <c r="I253" s="717"/>
      <c r="J253" s="719">
        <v>1</v>
      </c>
      <c r="K253" s="720">
        <v>3800</v>
      </c>
      <c r="L253" s="980" t="str">
        <f t="shared" si="3"/>
        <v/>
      </c>
      <c r="M253" s="718" t="s">
        <v>26</v>
      </c>
      <c r="N253" s="714"/>
      <c r="O253" s="408"/>
    </row>
    <row r="254" spans="2:15" ht="15.75" customHeight="1">
      <c r="B254" s="687">
        <v>1410</v>
      </c>
      <c r="C254" s="691" t="s">
        <v>797</v>
      </c>
      <c r="D254" s="705" t="s">
        <v>196</v>
      </c>
      <c r="E254" s="162" t="s">
        <v>125</v>
      </c>
      <c r="F254" s="1283"/>
      <c r="G254" s="702" t="s">
        <v>1364</v>
      </c>
      <c r="H254" s="721" t="s">
        <v>154</v>
      </c>
      <c r="I254" s="717"/>
      <c r="J254" s="719">
        <v>1</v>
      </c>
      <c r="K254" s="720">
        <v>4300</v>
      </c>
      <c r="L254" s="980" t="str">
        <f t="shared" si="3"/>
        <v/>
      </c>
      <c r="M254" s="718" t="s">
        <v>26</v>
      </c>
      <c r="N254" s="714"/>
      <c r="O254" s="408"/>
    </row>
    <row r="255" spans="2:15" ht="15.75" customHeight="1">
      <c r="B255" s="687">
        <v>1410</v>
      </c>
      <c r="C255" s="691" t="s">
        <v>797</v>
      </c>
      <c r="D255" s="705" t="s">
        <v>197</v>
      </c>
      <c r="E255" s="156" t="s">
        <v>126</v>
      </c>
      <c r="F255" s="1283"/>
      <c r="G255" s="1077" t="s">
        <v>1364</v>
      </c>
      <c r="H255" s="1064" t="s">
        <v>198</v>
      </c>
      <c r="I255" s="1022" t="s">
        <v>185</v>
      </c>
      <c r="J255" s="1065">
        <v>1</v>
      </c>
      <c r="K255" s="1066">
        <v>4300</v>
      </c>
      <c r="L255" s="1067" t="str">
        <f t="shared" si="3"/>
        <v/>
      </c>
      <c r="M255" s="1068" t="s">
        <v>26</v>
      </c>
      <c r="N255" s="1069"/>
      <c r="O255" s="408"/>
    </row>
    <row r="256" spans="2:15" ht="15.75" customHeight="1">
      <c r="B256" s="687">
        <v>1410</v>
      </c>
      <c r="C256" s="691" t="s">
        <v>797</v>
      </c>
      <c r="D256" s="705" t="s">
        <v>187</v>
      </c>
      <c r="E256" s="161" t="s">
        <v>127</v>
      </c>
      <c r="F256" s="1283"/>
      <c r="G256" s="1077" t="s">
        <v>1364</v>
      </c>
      <c r="H256" s="1064" t="s">
        <v>157</v>
      </c>
      <c r="I256" s="1022" t="s">
        <v>185</v>
      </c>
      <c r="J256" s="1065">
        <v>1</v>
      </c>
      <c r="K256" s="1066">
        <v>4300</v>
      </c>
      <c r="L256" s="1067" t="str">
        <f t="shared" si="3"/>
        <v/>
      </c>
      <c r="M256" s="1068" t="s">
        <v>26</v>
      </c>
      <c r="N256" s="1069"/>
      <c r="O256" s="408"/>
    </row>
    <row r="257" spans="1:16" ht="15.75" customHeight="1">
      <c r="B257" s="687">
        <v>1410</v>
      </c>
      <c r="C257" s="691" t="s">
        <v>797</v>
      </c>
      <c r="D257" s="705" t="s">
        <v>188</v>
      </c>
      <c r="E257" s="162" t="s">
        <v>128</v>
      </c>
      <c r="F257" s="1283"/>
      <c r="G257" s="1077" t="s">
        <v>1364</v>
      </c>
      <c r="H257" s="1064" t="s">
        <v>159</v>
      </c>
      <c r="I257" s="1022" t="s">
        <v>185</v>
      </c>
      <c r="J257" s="1065">
        <v>1</v>
      </c>
      <c r="K257" s="1066">
        <v>5000</v>
      </c>
      <c r="L257" s="1067" t="str">
        <f t="shared" si="3"/>
        <v/>
      </c>
      <c r="M257" s="1068" t="s">
        <v>26</v>
      </c>
      <c r="N257" s="1069"/>
      <c r="O257" s="408"/>
    </row>
    <row r="258" spans="1:16" ht="15.75" customHeight="1">
      <c r="B258" s="687">
        <v>1410</v>
      </c>
      <c r="C258" s="691" t="s">
        <v>797</v>
      </c>
      <c r="D258" s="705" t="s">
        <v>189</v>
      </c>
      <c r="E258" s="166" t="s">
        <v>129</v>
      </c>
      <c r="F258" s="1283"/>
      <c r="G258" s="702" t="s">
        <v>1364</v>
      </c>
      <c r="H258" s="721" t="s">
        <v>161</v>
      </c>
      <c r="I258" s="699"/>
      <c r="J258" s="719">
        <v>1</v>
      </c>
      <c r="K258" s="720">
        <v>5000</v>
      </c>
      <c r="L258" s="980" t="str">
        <f t="shared" si="3"/>
        <v/>
      </c>
      <c r="M258" s="718" t="s">
        <v>26</v>
      </c>
      <c r="N258" s="714"/>
      <c r="O258" s="408"/>
    </row>
    <row r="259" spans="1:16" ht="15.75" customHeight="1">
      <c r="B259" s="687">
        <v>1410</v>
      </c>
      <c r="C259" s="691" t="s">
        <v>797</v>
      </c>
      <c r="D259" s="716" t="s">
        <v>190</v>
      </c>
      <c r="E259" s="166" t="s">
        <v>130</v>
      </c>
      <c r="F259" s="1283"/>
      <c r="G259" s="1077" t="s">
        <v>1364</v>
      </c>
      <c r="H259" s="1214" t="s">
        <v>163</v>
      </c>
      <c r="I259" s="1022" t="s">
        <v>185</v>
      </c>
      <c r="J259" s="1065">
        <v>1</v>
      </c>
      <c r="K259" s="1066">
        <v>5000</v>
      </c>
      <c r="L259" s="1067" t="str">
        <f t="shared" si="3"/>
        <v/>
      </c>
      <c r="M259" s="1068" t="s">
        <v>26</v>
      </c>
      <c r="N259" s="1069"/>
      <c r="O259" s="408"/>
    </row>
    <row r="260" spans="1:16" ht="15.75" customHeight="1">
      <c r="B260" s="687">
        <v>1410</v>
      </c>
      <c r="C260" s="691" t="s">
        <v>798</v>
      </c>
      <c r="D260" s="701" t="s">
        <v>191</v>
      </c>
      <c r="E260" s="166" t="s">
        <v>131</v>
      </c>
      <c r="F260" s="1279" t="s">
        <v>796</v>
      </c>
      <c r="G260" s="715" t="s">
        <v>1365</v>
      </c>
      <c r="H260" s="691" t="s">
        <v>146</v>
      </c>
      <c r="I260" s="693" t="s">
        <v>1317</v>
      </c>
      <c r="J260" s="719">
        <v>1</v>
      </c>
      <c r="K260" s="720">
        <v>3300</v>
      </c>
      <c r="L260" s="980" t="str">
        <f t="shared" si="3"/>
        <v/>
      </c>
      <c r="M260" s="718" t="s">
        <v>26</v>
      </c>
      <c r="N260" s="714"/>
      <c r="O260" s="408"/>
    </row>
    <row r="261" spans="1:16" ht="15.75" customHeight="1">
      <c r="B261" s="687">
        <v>1410</v>
      </c>
      <c r="C261" s="691" t="s">
        <v>798</v>
      </c>
      <c r="D261" s="705" t="s">
        <v>193</v>
      </c>
      <c r="E261" s="156" t="s">
        <v>132</v>
      </c>
      <c r="F261" s="1279"/>
      <c r="G261" s="715" t="s">
        <v>1365</v>
      </c>
      <c r="H261" s="721" t="s">
        <v>148</v>
      </c>
      <c r="I261" s="706"/>
      <c r="J261" s="719">
        <v>1</v>
      </c>
      <c r="K261" s="720">
        <v>3300</v>
      </c>
      <c r="L261" s="980" t="str">
        <f t="shared" si="3"/>
        <v/>
      </c>
      <c r="M261" s="718" t="s">
        <v>26</v>
      </c>
      <c r="N261" s="714"/>
      <c r="O261" s="408"/>
    </row>
    <row r="262" spans="1:16" ht="15.75" customHeight="1">
      <c r="B262" s="687">
        <v>1410</v>
      </c>
      <c r="C262" s="691" t="s">
        <v>798</v>
      </c>
      <c r="D262" s="705" t="s">
        <v>194</v>
      </c>
      <c r="E262" s="162" t="s">
        <v>133</v>
      </c>
      <c r="F262" s="1279"/>
      <c r="G262" s="715" t="s">
        <v>1365</v>
      </c>
      <c r="H262" s="721" t="s">
        <v>73</v>
      </c>
      <c r="I262" s="699"/>
      <c r="J262" s="719">
        <v>1</v>
      </c>
      <c r="K262" s="720">
        <v>3800</v>
      </c>
      <c r="L262" s="980" t="str">
        <f t="shared" si="3"/>
        <v/>
      </c>
      <c r="M262" s="718" t="s">
        <v>26</v>
      </c>
      <c r="N262" s="714"/>
      <c r="O262" s="408"/>
    </row>
    <row r="263" spans="1:16" ht="15.75" customHeight="1">
      <c r="B263" s="687">
        <v>1410</v>
      </c>
      <c r="C263" s="691" t="s">
        <v>798</v>
      </c>
      <c r="D263" s="705" t="s">
        <v>186</v>
      </c>
      <c r="E263" s="162" t="s">
        <v>134</v>
      </c>
      <c r="F263" s="1279"/>
      <c r="G263" s="715" t="s">
        <v>1365</v>
      </c>
      <c r="H263" s="721" t="s">
        <v>151</v>
      </c>
      <c r="I263" s="717"/>
      <c r="J263" s="719">
        <v>1</v>
      </c>
      <c r="K263" s="720">
        <v>3800</v>
      </c>
      <c r="L263" s="980" t="str">
        <f t="shared" si="3"/>
        <v/>
      </c>
      <c r="M263" s="718" t="s">
        <v>26</v>
      </c>
      <c r="N263" s="714"/>
      <c r="O263" s="408"/>
    </row>
    <row r="264" spans="1:16" ht="15.75" customHeight="1">
      <c r="B264" s="687">
        <v>1410</v>
      </c>
      <c r="C264" s="691" t="s">
        <v>798</v>
      </c>
      <c r="D264" s="705" t="s">
        <v>195</v>
      </c>
      <c r="E264" s="156" t="s">
        <v>135</v>
      </c>
      <c r="F264" s="1279"/>
      <c r="G264" s="715" t="s">
        <v>1365</v>
      </c>
      <c r="H264" s="721" t="s">
        <v>74</v>
      </c>
      <c r="I264" s="717"/>
      <c r="J264" s="719">
        <v>1</v>
      </c>
      <c r="K264" s="720">
        <v>3800</v>
      </c>
      <c r="L264" s="980" t="str">
        <f t="shared" ref="L264:L270" si="4">IFERROR(IF(N264=0,"",ROUNDUP(N264/J264,0)),"")</f>
        <v/>
      </c>
      <c r="M264" s="718" t="s">
        <v>26</v>
      </c>
      <c r="N264" s="714"/>
      <c r="O264" s="408"/>
    </row>
    <row r="265" spans="1:16" ht="15.75" customHeight="1">
      <c r="B265" s="687">
        <v>1410</v>
      </c>
      <c r="C265" s="691" t="s">
        <v>798</v>
      </c>
      <c r="D265" s="705" t="s">
        <v>196</v>
      </c>
      <c r="E265" s="161" t="s">
        <v>136</v>
      </c>
      <c r="F265" s="1279"/>
      <c r="G265" s="715" t="s">
        <v>1365</v>
      </c>
      <c r="H265" s="721" t="s">
        <v>154</v>
      </c>
      <c r="I265" s="717"/>
      <c r="J265" s="719">
        <v>1</v>
      </c>
      <c r="K265" s="720">
        <v>4300</v>
      </c>
      <c r="L265" s="980" t="str">
        <f t="shared" si="4"/>
        <v/>
      </c>
      <c r="M265" s="718" t="s">
        <v>26</v>
      </c>
      <c r="N265" s="714"/>
      <c r="O265" s="408"/>
    </row>
    <row r="266" spans="1:16" ht="15.75" customHeight="1">
      <c r="B266" s="687">
        <v>1410</v>
      </c>
      <c r="C266" s="691" t="s">
        <v>798</v>
      </c>
      <c r="D266" s="705" t="s">
        <v>197</v>
      </c>
      <c r="E266" s="161" t="s">
        <v>137</v>
      </c>
      <c r="F266" s="1279"/>
      <c r="G266" s="715" t="s">
        <v>1365</v>
      </c>
      <c r="H266" s="721" t="s">
        <v>198</v>
      </c>
      <c r="I266" s="693" t="s">
        <v>1317</v>
      </c>
      <c r="J266" s="719">
        <v>1</v>
      </c>
      <c r="K266" s="720">
        <v>4300</v>
      </c>
      <c r="L266" s="980" t="str">
        <f t="shared" si="4"/>
        <v/>
      </c>
      <c r="M266" s="718" t="s">
        <v>26</v>
      </c>
      <c r="N266" s="714"/>
      <c r="O266" s="408"/>
    </row>
    <row r="267" spans="1:16" ht="15.75" customHeight="1">
      <c r="B267" s="687">
        <v>1410</v>
      </c>
      <c r="C267" s="691" t="s">
        <v>798</v>
      </c>
      <c r="D267" s="705" t="s">
        <v>187</v>
      </c>
      <c r="E267" s="161" t="s">
        <v>138</v>
      </c>
      <c r="F267" s="1279"/>
      <c r="G267" s="715" t="s">
        <v>1365</v>
      </c>
      <c r="H267" s="721" t="s">
        <v>157</v>
      </c>
      <c r="I267" s="693" t="s">
        <v>1317</v>
      </c>
      <c r="J267" s="719">
        <v>1</v>
      </c>
      <c r="K267" s="720">
        <v>4300</v>
      </c>
      <c r="L267" s="980" t="str">
        <f t="shared" si="4"/>
        <v/>
      </c>
      <c r="M267" s="718" t="s">
        <v>26</v>
      </c>
      <c r="N267" s="714"/>
      <c r="O267" s="408"/>
    </row>
    <row r="268" spans="1:16" ht="15.75" customHeight="1">
      <c r="B268" s="687">
        <v>1410</v>
      </c>
      <c r="C268" s="691" t="s">
        <v>798</v>
      </c>
      <c r="D268" s="705" t="s">
        <v>188</v>
      </c>
      <c r="E268" s="162" t="s">
        <v>139</v>
      </c>
      <c r="F268" s="1279"/>
      <c r="G268" s="1063" t="s">
        <v>1365</v>
      </c>
      <c r="H268" s="1064" t="s">
        <v>159</v>
      </c>
      <c r="I268" s="1061" t="s">
        <v>185</v>
      </c>
      <c r="J268" s="1065">
        <v>1</v>
      </c>
      <c r="K268" s="1066">
        <v>5000</v>
      </c>
      <c r="L268" s="1067" t="str">
        <f t="shared" si="4"/>
        <v/>
      </c>
      <c r="M268" s="1068" t="s">
        <v>26</v>
      </c>
      <c r="N268" s="1069"/>
      <c r="O268" s="408"/>
    </row>
    <row r="269" spans="1:16" ht="15.75" customHeight="1">
      <c r="B269" s="687">
        <v>1410</v>
      </c>
      <c r="C269" s="691" t="s">
        <v>798</v>
      </c>
      <c r="D269" s="705" t="s">
        <v>189</v>
      </c>
      <c r="E269" s="162" t="s">
        <v>140</v>
      </c>
      <c r="F269" s="1279"/>
      <c r="G269" s="1190" t="s">
        <v>1365</v>
      </c>
      <c r="H269" s="1191" t="s">
        <v>161</v>
      </c>
      <c r="I269" s="1192"/>
      <c r="J269" s="1193">
        <v>1</v>
      </c>
      <c r="K269" s="1194">
        <v>5000</v>
      </c>
      <c r="L269" s="1195" t="str">
        <f t="shared" si="4"/>
        <v/>
      </c>
      <c r="M269" s="1196" t="s">
        <v>26</v>
      </c>
      <c r="N269" s="714"/>
      <c r="O269" s="408"/>
    </row>
    <row r="270" spans="1:16" ht="15.75" customHeight="1" thickBot="1">
      <c r="B270" s="713">
        <v>1410</v>
      </c>
      <c r="C270" s="712" t="s">
        <v>798</v>
      </c>
      <c r="D270" s="690" t="s">
        <v>190</v>
      </c>
      <c r="E270" s="157" t="s">
        <v>141</v>
      </c>
      <c r="F270" s="1280"/>
      <c r="G270" s="1070" t="s">
        <v>1365</v>
      </c>
      <c r="H270" s="1071" t="s">
        <v>163</v>
      </c>
      <c r="I270" s="1062" t="s">
        <v>185</v>
      </c>
      <c r="J270" s="1072">
        <v>1</v>
      </c>
      <c r="K270" s="1073">
        <v>5000</v>
      </c>
      <c r="L270" s="1074" t="str">
        <f t="shared" si="4"/>
        <v/>
      </c>
      <c r="M270" s="1075" t="s">
        <v>26</v>
      </c>
      <c r="N270" s="1076"/>
      <c r="O270" s="408"/>
    </row>
    <row r="271" spans="1:16" ht="24" customHeight="1" thickBot="1">
      <c r="B271" s="460"/>
      <c r="C271" s="460"/>
      <c r="D271" s="460"/>
      <c r="E271" s="460"/>
      <c r="F271" s="79"/>
      <c r="G271" s="460"/>
      <c r="H271" s="460"/>
      <c r="I271" s="74"/>
      <c r="J271" s="460"/>
      <c r="K271" s="75"/>
      <c r="L271" s="75"/>
      <c r="M271" s="375"/>
      <c r="N271" s="433">
        <f>SUM(N7:N270)</f>
        <v>0</v>
      </c>
    </row>
    <row r="272" spans="1:16" ht="17.25" thickTop="1" thickBot="1">
      <c r="A272" s="1"/>
      <c r="B272" s="1" t="s">
        <v>85</v>
      </c>
      <c r="C272" s="22"/>
      <c r="D272" s="22"/>
      <c r="E272" s="1"/>
      <c r="F272" s="1"/>
      <c r="G272" s="1"/>
      <c r="H272" s="23"/>
      <c r="I272" s="1"/>
      <c r="J272" s="1"/>
      <c r="K272" s="24"/>
      <c r="L272" s="24"/>
      <c r="M272" s="367"/>
      <c r="N272" s="2"/>
      <c r="O272" s="1"/>
      <c r="P272" s="1"/>
    </row>
    <row r="273" spans="1:16" ht="15.75">
      <c r="A273" s="1"/>
      <c r="B273" s="1237"/>
      <c r="C273" s="1238"/>
      <c r="D273" s="1238"/>
      <c r="E273" s="1238"/>
      <c r="F273" s="1238"/>
      <c r="G273" s="1238"/>
      <c r="H273" s="1238"/>
      <c r="I273" s="1238"/>
      <c r="J273" s="1238"/>
      <c r="K273" s="1238"/>
      <c r="L273" s="1238"/>
      <c r="M273" s="1238"/>
      <c r="N273" s="1239"/>
      <c r="O273" s="1"/>
      <c r="P273" s="1"/>
    </row>
    <row r="274" spans="1:16" ht="15.75">
      <c r="A274" s="1"/>
      <c r="B274" s="1240"/>
      <c r="C274" s="1241"/>
      <c r="D274" s="1241"/>
      <c r="E274" s="1241"/>
      <c r="F274" s="1241"/>
      <c r="G274" s="1241"/>
      <c r="H274" s="1241"/>
      <c r="I274" s="1241"/>
      <c r="J274" s="1241"/>
      <c r="K274" s="1241"/>
      <c r="L274" s="1241"/>
      <c r="M274" s="1241"/>
      <c r="N274" s="1242"/>
      <c r="O274" s="1"/>
      <c r="P274" s="1"/>
    </row>
    <row r="275" spans="1:16" ht="23.25" customHeight="1" thickBot="1">
      <c r="A275" s="1"/>
      <c r="B275" s="1243"/>
      <c r="C275" s="1244"/>
      <c r="D275" s="1244"/>
      <c r="E275" s="1244"/>
      <c r="F275" s="1244"/>
      <c r="G275" s="1244"/>
      <c r="H275" s="1244"/>
      <c r="I275" s="1244"/>
      <c r="J275" s="1244"/>
      <c r="K275" s="1244"/>
      <c r="L275" s="1244"/>
      <c r="M275" s="1244"/>
      <c r="N275" s="1245"/>
      <c r="O275" s="1"/>
      <c r="P275" s="1"/>
    </row>
    <row r="276" spans="1:16" ht="15.75">
      <c r="A276" s="1"/>
      <c r="B276" s="1"/>
      <c r="C276" s="22"/>
      <c r="D276" s="22"/>
      <c r="E276" s="1"/>
      <c r="F276" s="1"/>
      <c r="G276" s="1"/>
      <c r="H276" s="23"/>
      <c r="I276" s="1"/>
      <c r="J276" s="1"/>
      <c r="K276" s="24"/>
      <c r="L276" s="24"/>
      <c r="M276" s="367"/>
      <c r="N276" s="2"/>
      <c r="O276" s="1"/>
      <c r="P276" s="1"/>
    </row>
    <row r="277" spans="1:16" ht="15.75">
      <c r="A277" s="1"/>
      <c r="B277" s="25" t="s">
        <v>86</v>
      </c>
      <c r="C277" s="25"/>
      <c r="D277" s="25"/>
      <c r="E277" s="25"/>
      <c r="F277" s="25"/>
      <c r="G277" s="25"/>
      <c r="H277" s="25"/>
      <c r="I277" s="25"/>
      <c r="J277" s="25"/>
      <c r="K277" s="24"/>
      <c r="L277" s="24"/>
      <c r="M277" s="367"/>
      <c r="N277" s="2"/>
      <c r="O277" s="1"/>
      <c r="P277" s="1"/>
    </row>
    <row r="278" spans="1:16" ht="15.75">
      <c r="A278" s="1"/>
      <c r="B278" s="25" t="s">
        <v>87</v>
      </c>
      <c r="C278" s="25"/>
      <c r="D278" s="25"/>
      <c r="E278" s="25"/>
      <c r="F278" s="25"/>
      <c r="G278" s="25"/>
      <c r="H278" s="25"/>
      <c r="I278" s="25"/>
      <c r="J278" s="25"/>
      <c r="K278" s="24"/>
      <c r="L278" s="24"/>
      <c r="M278" s="367"/>
      <c r="N278" s="2"/>
      <c r="O278" s="1"/>
      <c r="P278" s="1"/>
    </row>
    <row r="279" spans="1:16" ht="15.75">
      <c r="A279" s="1"/>
      <c r="B279" s="25" t="s">
        <v>88</v>
      </c>
      <c r="C279" s="25"/>
      <c r="D279" s="25"/>
      <c r="E279" s="25"/>
      <c r="F279" s="25"/>
      <c r="G279" s="25"/>
      <c r="H279" s="25"/>
      <c r="I279" s="25"/>
      <c r="J279" s="25"/>
      <c r="K279" s="24"/>
      <c r="L279" s="24"/>
      <c r="M279" s="367"/>
      <c r="N279" s="2"/>
      <c r="O279" s="1"/>
      <c r="P279" s="1"/>
    </row>
    <row r="280" spans="1:16" ht="15.75">
      <c r="A280" s="1"/>
      <c r="B280" s="1"/>
      <c r="C280" s="22"/>
      <c r="D280" s="22"/>
      <c r="E280" s="1"/>
      <c r="F280" s="1"/>
      <c r="G280" s="1"/>
      <c r="H280" s="23"/>
      <c r="I280" s="1"/>
      <c r="J280" s="1"/>
      <c r="K280" s="24"/>
      <c r="L280" s="24"/>
      <c r="M280" s="367"/>
      <c r="N280" s="2"/>
      <c r="O280" s="1"/>
      <c r="P280" s="1"/>
    </row>
    <row r="281" spans="1:16" ht="19.5">
      <c r="A281" s="6"/>
      <c r="D281" s="26" t="s">
        <v>89</v>
      </c>
      <c r="E281" s="460"/>
      <c r="F281" s="460"/>
      <c r="J281" s="460"/>
      <c r="N281" s="4"/>
      <c r="O281" s="6"/>
      <c r="P281" s="6"/>
    </row>
    <row r="282" spans="1:16" ht="15.75">
      <c r="A282" s="6"/>
      <c r="D282" s="27" t="s">
        <v>90</v>
      </c>
      <c r="E282" s="28"/>
      <c r="F282" s="28"/>
      <c r="H282" s="46" t="s">
        <v>91</v>
      </c>
      <c r="I282" s="65"/>
      <c r="J282" s="28"/>
      <c r="N282" s="4"/>
      <c r="O282" s="6"/>
      <c r="P282" s="6"/>
    </row>
    <row r="283" spans="1:16" ht="15.75" customHeight="1">
      <c r="A283" s="6"/>
      <c r="D283" s="29"/>
      <c r="E283" s="460"/>
      <c r="F283" s="460"/>
      <c r="G283" s="460"/>
      <c r="H283" s="460"/>
      <c r="I283" s="7"/>
      <c r="J283" s="6"/>
      <c r="K283" s="6"/>
      <c r="L283" s="6"/>
      <c r="M283" s="369"/>
      <c r="N283" s="6"/>
      <c r="O283" s="6"/>
    </row>
    <row r="284" spans="1:16" ht="18">
      <c r="A284" s="6"/>
      <c r="D284" s="30"/>
      <c r="E284" s="460"/>
      <c r="F284" s="47" t="s">
        <v>92</v>
      </c>
      <c r="G284" s="460"/>
      <c r="H284" s="460"/>
      <c r="I284" s="7"/>
      <c r="J284" s="6"/>
      <c r="K284" s="6"/>
      <c r="L284" s="6"/>
      <c r="M284" s="369"/>
      <c r="N284" s="6"/>
      <c r="O284" s="6"/>
    </row>
    <row r="285" spans="1:16" ht="15.75" customHeight="1">
      <c r="F285" s="32"/>
      <c r="I285" s="33"/>
      <c r="K285" s="31"/>
      <c r="L285" s="31"/>
      <c r="M285" s="376"/>
    </row>
  </sheetData>
  <sheetProtection selectLockedCells="1"/>
  <autoFilter ref="N6:O6" xr:uid="{00000000-0001-0000-0300-000000000000}"/>
  <mergeCells count="33">
    <mergeCell ref="N4:O4"/>
    <mergeCell ref="B3:N3"/>
    <mergeCell ref="B273:N275"/>
    <mergeCell ref="F95:F105"/>
    <mergeCell ref="C4:K5"/>
    <mergeCell ref="F106:F116"/>
    <mergeCell ref="F51:F61"/>
    <mergeCell ref="F62:F72"/>
    <mergeCell ref="F117:F127"/>
    <mergeCell ref="F128:F138"/>
    <mergeCell ref="F183:F193"/>
    <mergeCell ref="F194:F204"/>
    <mergeCell ref="F139:F149"/>
    <mergeCell ref="F150:F160"/>
    <mergeCell ref="F161:F171"/>
    <mergeCell ref="F172:F182"/>
    <mergeCell ref="F260:F270"/>
    <mergeCell ref="L6:M6"/>
    <mergeCell ref="F238:F248"/>
    <mergeCell ref="F249:F259"/>
    <mergeCell ref="L2:M2"/>
    <mergeCell ref="F227:F237"/>
    <mergeCell ref="F216:F226"/>
    <mergeCell ref="F205:F215"/>
    <mergeCell ref="B1:K1"/>
    <mergeCell ref="C2:D2"/>
    <mergeCell ref="E2:F2"/>
    <mergeCell ref="F84:F94"/>
    <mergeCell ref="F73:F83"/>
    <mergeCell ref="F40:F50"/>
    <mergeCell ref="F18:F28"/>
    <mergeCell ref="F29:F39"/>
    <mergeCell ref="F7:F17"/>
  </mergeCells>
  <phoneticPr fontId="22"/>
  <pageMargins left="0.23622047244094491" right="0.23622047244094491" top="0.28999999999999998" bottom="0.2" header="0" footer="0"/>
  <pageSetup paperSize="9" scale="60" orientation="portrait" r:id="rId1"/>
  <headerFooter>
    <oddFooter>&amp;R&amp;D</oddFooter>
  </headerFooter>
  <ignoredErrors>
    <ignoredError sqref="D29:D50 C51:D116 C117:E136 D238:E270 C137:C138 E137:E138 D137:D188 C7:D28 E7:E116 D189:E204 C205:E23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B715D-08DC-40CA-91A8-083D46ACCEF3}">
  <sheetPr codeName="Sheet7"/>
  <dimension ref="A1:R57"/>
  <sheetViews>
    <sheetView zoomScaleNormal="100" workbookViewId="0">
      <pane ySplit="6" topLeftCell="A7" activePane="bottomLeft" state="frozen"/>
      <selection pane="bottomLeft" activeCell="B2" sqref="B2"/>
    </sheetView>
  </sheetViews>
  <sheetFormatPr defaultColWidth="12.5" defaultRowHeight="15" customHeight="1"/>
  <cols>
    <col min="1" max="1" width="5.5" customWidth="1"/>
    <col min="2" max="2" width="6.5" customWidth="1"/>
    <col min="3" max="3" width="6.5" bestFit="1" customWidth="1"/>
    <col min="4" max="4" width="7.125" bestFit="1" customWidth="1"/>
    <col min="5" max="5" width="19.625" bestFit="1" customWidth="1"/>
    <col min="6" max="6" width="27.125" customWidth="1"/>
    <col min="7" max="7" width="17.5" customWidth="1"/>
    <col min="8" max="8" width="5.125" bestFit="1" customWidth="1"/>
    <col min="9" max="9" width="20.625" customWidth="1"/>
    <col min="10" max="10" width="7.125" customWidth="1"/>
    <col min="11" max="11" width="11.5" bestFit="1" customWidth="1"/>
    <col min="12" max="12" width="6.625" customWidth="1"/>
    <col min="13" max="13" width="4.125" style="372" customWidth="1"/>
    <col min="14" max="14" width="10.625" customWidth="1"/>
    <col min="15" max="15" width="12.875" customWidth="1"/>
    <col min="16" max="16" width="9.875" customWidth="1"/>
    <col min="17" max="17" width="13" customWidth="1"/>
    <col min="18" max="27" width="6.5" customWidth="1"/>
  </cols>
  <sheetData>
    <row r="1" spans="1:18" ht="53.25" customHeight="1" thickBot="1">
      <c r="A1" s="1"/>
      <c r="B1" s="1227" t="s">
        <v>762</v>
      </c>
      <c r="C1" s="1227"/>
      <c r="D1" s="1227"/>
      <c r="E1" s="1227"/>
      <c r="F1" s="1227"/>
      <c r="G1" s="1227"/>
      <c r="H1" s="1227"/>
      <c r="I1" s="1227"/>
      <c r="J1" s="1227"/>
      <c r="K1" s="1227"/>
      <c r="L1" s="440"/>
      <c r="M1" s="362"/>
      <c r="N1" s="270" t="str">
        <f>ドッグキャリー!N1</f>
        <v>2025/3/11 更新</v>
      </c>
      <c r="O1" s="1"/>
      <c r="P1" s="1"/>
    </row>
    <row r="2" spans="1:18" ht="49.5" customHeight="1" thickBot="1">
      <c r="A2" s="1"/>
      <c r="B2" s="440"/>
      <c r="C2" s="1228" t="s">
        <v>0</v>
      </c>
      <c r="D2" s="1229"/>
      <c r="E2" s="1230"/>
      <c r="F2" s="1231"/>
      <c r="G2" s="356" t="s">
        <v>1</v>
      </c>
      <c r="H2" s="3" t="s">
        <v>93</v>
      </c>
      <c r="I2" s="357"/>
      <c r="J2" s="4" t="s">
        <v>3</v>
      </c>
      <c r="K2" s="393"/>
      <c r="L2" s="1233" t="s">
        <v>4</v>
      </c>
      <c r="M2" s="1233"/>
      <c r="N2" s="394"/>
      <c r="O2" s="441" t="s">
        <v>5</v>
      </c>
      <c r="P2" s="6"/>
      <c r="Q2" s="460"/>
    </row>
    <row r="3" spans="1:18" ht="26.25" customHeight="1">
      <c r="A3" s="1"/>
      <c r="B3" s="1232" t="s">
        <v>6</v>
      </c>
      <c r="C3" s="1232"/>
      <c r="D3" s="1232"/>
      <c r="E3" s="1232"/>
      <c r="F3" s="1232"/>
      <c r="G3" s="1232"/>
      <c r="H3" s="1232"/>
      <c r="I3" s="1232"/>
      <c r="J3" s="1232"/>
      <c r="K3" s="1232"/>
      <c r="L3" s="1232"/>
      <c r="M3" s="1232"/>
      <c r="N3" s="1232"/>
      <c r="O3" s="212"/>
      <c r="P3" s="1"/>
    </row>
    <row r="4" spans="1:18" ht="43.5" customHeight="1">
      <c r="A4" s="1"/>
      <c r="B4" s="4"/>
      <c r="C4" s="1246" t="s">
        <v>7</v>
      </c>
      <c r="D4" s="1246"/>
      <c r="E4" s="1246"/>
      <c r="F4" s="1246"/>
      <c r="G4" s="1246"/>
      <c r="H4" s="1246"/>
      <c r="I4" s="1246"/>
      <c r="J4" s="1246"/>
      <c r="K4" s="1246"/>
      <c r="L4" s="442"/>
      <c r="M4" s="363"/>
      <c r="N4" s="1250"/>
      <c r="O4" s="1250"/>
      <c r="P4" s="1"/>
    </row>
    <row r="5" spans="1:18" ht="24" customHeight="1" thickBot="1">
      <c r="A5" s="1"/>
      <c r="B5" s="5"/>
      <c r="C5" s="1247"/>
      <c r="D5" s="1247"/>
      <c r="E5" s="1247"/>
      <c r="F5" s="1247"/>
      <c r="G5" s="1247"/>
      <c r="H5" s="1247"/>
      <c r="I5" s="1247"/>
      <c r="J5" s="1247"/>
      <c r="K5" s="1247"/>
      <c r="L5" s="442"/>
      <c r="M5" s="363"/>
      <c r="N5" s="45"/>
      <c r="O5" s="1"/>
      <c r="P5" s="1"/>
    </row>
    <row r="6" spans="1:18" ht="27" customHeight="1" thickBot="1">
      <c r="A6" s="2"/>
      <c r="B6" s="35" t="s">
        <v>8</v>
      </c>
      <c r="C6" s="36" t="s">
        <v>9</v>
      </c>
      <c r="D6" s="36" t="s">
        <v>10</v>
      </c>
      <c r="E6" s="35" t="s">
        <v>11</v>
      </c>
      <c r="F6" s="35" t="s">
        <v>12</v>
      </c>
      <c r="G6" s="37" t="s">
        <v>13</v>
      </c>
      <c r="H6" s="35" t="s">
        <v>14</v>
      </c>
      <c r="I6" s="39" t="s">
        <v>15</v>
      </c>
      <c r="J6" s="465" t="s">
        <v>16</v>
      </c>
      <c r="K6" s="38" t="s">
        <v>17</v>
      </c>
      <c r="L6" s="1265" t="s">
        <v>18</v>
      </c>
      <c r="M6" s="1266"/>
      <c r="N6" s="8" t="s">
        <v>19</v>
      </c>
      <c r="R6" s="44"/>
    </row>
    <row r="7" spans="1:18" ht="15.75" customHeight="1" thickTop="1">
      <c r="B7" s="458">
        <v>5505</v>
      </c>
      <c r="C7" s="99" t="s">
        <v>911</v>
      </c>
      <c r="D7" s="773" t="s">
        <v>938</v>
      </c>
      <c r="E7" s="740" t="s">
        <v>953</v>
      </c>
      <c r="F7" s="1309" t="s">
        <v>201</v>
      </c>
      <c r="G7" s="306" t="s">
        <v>918</v>
      </c>
      <c r="H7" s="458" t="s">
        <v>98</v>
      </c>
      <c r="I7" s="1083"/>
      <c r="J7" s="457">
        <v>1</v>
      </c>
      <c r="K7" s="761">
        <v>4500</v>
      </c>
      <c r="L7" s="1080" t="str">
        <f>IFERROR(IF(N7=0,"",ROUNDUP(N7/J7,0)),"")</f>
        <v/>
      </c>
      <c r="M7" s="1081" t="s">
        <v>26</v>
      </c>
      <c r="N7" s="769"/>
      <c r="O7" s="252"/>
    </row>
    <row r="8" spans="1:18" ht="15.75" customHeight="1">
      <c r="B8" s="459">
        <v>5505</v>
      </c>
      <c r="C8" s="97" t="s">
        <v>911</v>
      </c>
      <c r="D8" s="352" t="s">
        <v>910</v>
      </c>
      <c r="E8" s="97" t="s">
        <v>954</v>
      </c>
      <c r="F8" s="1310"/>
      <c r="G8" s="459" t="s">
        <v>918</v>
      </c>
      <c r="H8" s="459" t="s">
        <v>32</v>
      </c>
      <c r="I8" s="1084"/>
      <c r="J8" s="459">
        <v>1</v>
      </c>
      <c r="K8" s="57">
        <v>5500</v>
      </c>
      <c r="L8" s="478" t="str">
        <f t="shared" ref="L8:L41" si="0">IFERROR(IF(N8=0,"",ROUNDUP(N8/J8,0)),"")</f>
        <v/>
      </c>
      <c r="M8" s="415" t="s">
        <v>26</v>
      </c>
      <c r="N8" s="770"/>
    </row>
    <row r="9" spans="1:18" ht="15.75" customHeight="1">
      <c r="B9" s="459">
        <v>5505</v>
      </c>
      <c r="C9" s="97" t="s">
        <v>911</v>
      </c>
      <c r="D9" s="352" t="s">
        <v>911</v>
      </c>
      <c r="E9" s="97" t="s">
        <v>955</v>
      </c>
      <c r="F9" s="1310"/>
      <c r="G9" s="459" t="s">
        <v>918</v>
      </c>
      <c r="H9" s="459" t="s">
        <v>35</v>
      </c>
      <c r="I9" s="1167"/>
      <c r="J9" s="459">
        <v>1</v>
      </c>
      <c r="K9" s="57">
        <v>6300</v>
      </c>
      <c r="L9" s="478" t="str">
        <f t="shared" si="0"/>
        <v/>
      </c>
      <c r="M9" s="415" t="s">
        <v>26</v>
      </c>
      <c r="N9" s="770"/>
    </row>
    <row r="10" spans="1:18" ht="15.75" customHeight="1">
      <c r="B10" s="459">
        <v>5505</v>
      </c>
      <c r="C10" s="97" t="s">
        <v>937</v>
      </c>
      <c r="D10" s="726" t="s">
        <v>938</v>
      </c>
      <c r="E10" s="97" t="s">
        <v>956</v>
      </c>
      <c r="F10" s="1310"/>
      <c r="G10" s="459" t="s">
        <v>936</v>
      </c>
      <c r="H10" s="459" t="s">
        <v>98</v>
      </c>
      <c r="I10" s="1084"/>
      <c r="J10" s="459">
        <v>1</v>
      </c>
      <c r="K10" s="57">
        <v>4500</v>
      </c>
      <c r="L10" s="478" t="str">
        <f t="shared" si="0"/>
        <v/>
      </c>
      <c r="M10" s="415" t="s">
        <v>26</v>
      </c>
      <c r="N10" s="770"/>
    </row>
    <row r="11" spans="1:18" ht="15.75" customHeight="1">
      <c r="B11" s="459">
        <v>5505</v>
      </c>
      <c r="C11" s="97" t="s">
        <v>937</v>
      </c>
      <c r="D11" s="352" t="s">
        <v>910</v>
      </c>
      <c r="E11" s="97" t="s">
        <v>957</v>
      </c>
      <c r="F11" s="1310"/>
      <c r="G11" s="459" t="s">
        <v>936</v>
      </c>
      <c r="H11" s="459" t="s">
        <v>32</v>
      </c>
      <c r="I11" s="1084"/>
      <c r="J11" s="459">
        <v>1</v>
      </c>
      <c r="K11" s="57">
        <v>5500</v>
      </c>
      <c r="L11" s="478" t="str">
        <f t="shared" si="0"/>
        <v/>
      </c>
      <c r="M11" s="415" t="s">
        <v>26</v>
      </c>
      <c r="N11" s="770"/>
    </row>
    <row r="12" spans="1:18" ht="15.75" customHeight="1">
      <c r="B12" s="456">
        <v>5505</v>
      </c>
      <c r="C12" s="98" t="s">
        <v>937</v>
      </c>
      <c r="D12" s="757" t="s">
        <v>911</v>
      </c>
      <c r="E12" s="98" t="s">
        <v>958</v>
      </c>
      <c r="F12" s="1300"/>
      <c r="G12" s="456" t="s">
        <v>936</v>
      </c>
      <c r="H12" s="456" t="s">
        <v>35</v>
      </c>
      <c r="I12" s="1167"/>
      <c r="J12" s="456">
        <v>1</v>
      </c>
      <c r="K12" s="55">
        <v>6300</v>
      </c>
      <c r="L12" s="479" t="str">
        <f t="shared" si="0"/>
        <v/>
      </c>
      <c r="M12" s="416" t="s">
        <v>26</v>
      </c>
      <c r="N12" s="771"/>
    </row>
    <row r="13" spans="1:18" ht="15.75" customHeight="1">
      <c r="B13" s="454">
        <v>5504</v>
      </c>
      <c r="C13" s="174" t="s">
        <v>550</v>
      </c>
      <c r="D13" s="229" t="s">
        <v>79</v>
      </c>
      <c r="E13" s="96" t="s">
        <v>959</v>
      </c>
      <c r="F13" s="1299" t="s">
        <v>206</v>
      </c>
      <c r="G13" s="454" t="s">
        <v>647</v>
      </c>
      <c r="H13" s="454" t="s">
        <v>98</v>
      </c>
      <c r="I13" s="1165"/>
      <c r="J13" s="458">
        <v>1</v>
      </c>
      <c r="K13" s="189">
        <v>3000</v>
      </c>
      <c r="L13" s="480" t="str">
        <f t="shared" si="0"/>
        <v/>
      </c>
      <c r="M13" s="1082" t="s">
        <v>26</v>
      </c>
      <c r="N13" s="769"/>
      <c r="O13" s="252"/>
    </row>
    <row r="14" spans="1:18" ht="15.75" customHeight="1">
      <c r="B14" s="454">
        <v>5504</v>
      </c>
      <c r="C14" s="96" t="s">
        <v>550</v>
      </c>
      <c r="D14" s="246" t="s">
        <v>28</v>
      </c>
      <c r="E14" s="97" t="s">
        <v>960</v>
      </c>
      <c r="F14" s="1310"/>
      <c r="G14" s="459" t="s">
        <v>647</v>
      </c>
      <c r="H14" s="459" t="s">
        <v>32</v>
      </c>
      <c r="I14" s="1166"/>
      <c r="J14" s="454">
        <v>1</v>
      </c>
      <c r="K14" s="57">
        <v>3900</v>
      </c>
      <c r="L14" s="478" t="str">
        <f t="shared" si="0"/>
        <v/>
      </c>
      <c r="M14" s="415" t="s">
        <v>26</v>
      </c>
      <c r="N14" s="770"/>
    </row>
    <row r="15" spans="1:18" ht="15.75" customHeight="1">
      <c r="B15" s="454">
        <v>5504</v>
      </c>
      <c r="C15" s="97" t="s">
        <v>550</v>
      </c>
      <c r="D15" s="307" t="s">
        <v>33</v>
      </c>
      <c r="E15" s="97" t="s">
        <v>961</v>
      </c>
      <c r="F15" s="1310"/>
      <c r="G15" s="459" t="s">
        <v>647</v>
      </c>
      <c r="H15" s="459" t="s">
        <v>35</v>
      </c>
      <c r="I15" s="1176"/>
      <c r="J15" s="459">
        <v>1</v>
      </c>
      <c r="K15" s="636">
        <v>4800</v>
      </c>
      <c r="L15" s="762" t="str">
        <f t="shared" si="0"/>
        <v/>
      </c>
      <c r="M15" s="419" t="s">
        <v>26</v>
      </c>
      <c r="N15" s="770"/>
    </row>
    <row r="16" spans="1:18" ht="15.75" customHeight="1">
      <c r="B16" s="454">
        <v>5504</v>
      </c>
      <c r="C16" s="97" t="s">
        <v>433</v>
      </c>
      <c r="D16" s="307" t="s">
        <v>79</v>
      </c>
      <c r="E16" s="97" t="s">
        <v>962</v>
      </c>
      <c r="F16" s="1310"/>
      <c r="G16" s="459" t="s">
        <v>199</v>
      </c>
      <c r="H16" s="454" t="s">
        <v>98</v>
      </c>
      <c r="I16" s="1176"/>
      <c r="J16" s="454">
        <v>1</v>
      </c>
      <c r="K16" s="189">
        <v>3000</v>
      </c>
      <c r="L16" s="606" t="str">
        <f t="shared" si="0"/>
        <v/>
      </c>
      <c r="M16" s="1082" t="s">
        <v>26</v>
      </c>
      <c r="N16" s="770"/>
    </row>
    <row r="17" spans="2:15" ht="15.75" customHeight="1">
      <c r="B17" s="454">
        <v>5504</v>
      </c>
      <c r="C17" s="125" t="s">
        <v>433</v>
      </c>
      <c r="D17" s="745" t="s">
        <v>28</v>
      </c>
      <c r="E17" s="97" t="s">
        <v>963</v>
      </c>
      <c r="F17" s="1310"/>
      <c r="G17" s="459" t="s">
        <v>199</v>
      </c>
      <c r="H17" s="459" t="s">
        <v>32</v>
      </c>
      <c r="I17" s="1176"/>
      <c r="J17" s="459">
        <v>1</v>
      </c>
      <c r="K17" s="61">
        <v>3900</v>
      </c>
      <c r="L17" s="606" t="str">
        <f t="shared" si="0"/>
        <v/>
      </c>
      <c r="M17" s="415" t="s">
        <v>26</v>
      </c>
      <c r="N17" s="770"/>
    </row>
    <row r="18" spans="2:15" ht="15.75">
      <c r="B18" s="444">
        <v>5504</v>
      </c>
      <c r="C18" s="175" t="s">
        <v>433</v>
      </c>
      <c r="D18" s="663" t="s">
        <v>33</v>
      </c>
      <c r="E18" s="98" t="s">
        <v>964</v>
      </c>
      <c r="F18" s="1300"/>
      <c r="G18" s="444" t="s">
        <v>199</v>
      </c>
      <c r="H18" s="444" t="s">
        <v>35</v>
      </c>
      <c r="I18" s="1176"/>
      <c r="J18" s="444">
        <v>1</v>
      </c>
      <c r="K18" s="170">
        <v>4800</v>
      </c>
      <c r="L18" s="481" t="str">
        <f t="shared" si="0"/>
        <v/>
      </c>
      <c r="M18" s="416" t="s">
        <v>26</v>
      </c>
      <c r="N18" s="771"/>
    </row>
    <row r="19" spans="2:15" ht="17.25" customHeight="1">
      <c r="B19" s="458">
        <v>5506</v>
      </c>
      <c r="C19" s="99" t="s">
        <v>24</v>
      </c>
      <c r="D19" s="773" t="s">
        <v>21</v>
      </c>
      <c r="E19" s="96" t="s">
        <v>965</v>
      </c>
      <c r="F19" s="1299" t="s">
        <v>939</v>
      </c>
      <c r="G19" s="763" t="s">
        <v>940</v>
      </c>
      <c r="H19" s="764" t="s">
        <v>915</v>
      </c>
      <c r="I19" s="1440"/>
      <c r="J19" s="1431">
        <v>1</v>
      </c>
      <c r="K19" s="1432">
        <v>4900</v>
      </c>
      <c r="L19" s="482" t="str">
        <f t="shared" si="0"/>
        <v/>
      </c>
      <c r="M19" s="1433" t="s">
        <v>26</v>
      </c>
      <c r="N19" s="772"/>
    </row>
    <row r="20" spans="2:15" ht="16.5" customHeight="1">
      <c r="B20" s="456">
        <v>5506</v>
      </c>
      <c r="C20" s="98" t="s">
        <v>218</v>
      </c>
      <c r="D20" s="757" t="s">
        <v>21</v>
      </c>
      <c r="E20" s="125" t="s">
        <v>966</v>
      </c>
      <c r="F20" s="1300"/>
      <c r="G20" s="227" t="s">
        <v>221</v>
      </c>
      <c r="H20" s="766" t="s">
        <v>915</v>
      </c>
      <c r="I20" s="1441"/>
      <c r="J20" s="1434">
        <v>1</v>
      </c>
      <c r="K20" s="1435">
        <v>4900</v>
      </c>
      <c r="L20" s="479" t="str">
        <f t="shared" si="0"/>
        <v/>
      </c>
      <c r="M20" s="1436" t="s">
        <v>26</v>
      </c>
      <c r="N20" s="771"/>
    </row>
    <row r="21" spans="2:15" ht="16.5" customHeight="1">
      <c r="B21" s="452">
        <v>5502</v>
      </c>
      <c r="C21" s="110" t="s">
        <v>941</v>
      </c>
      <c r="D21" s="421" t="s">
        <v>943</v>
      </c>
      <c r="E21" s="99" t="s">
        <v>967</v>
      </c>
      <c r="F21" s="1301" t="s">
        <v>945</v>
      </c>
      <c r="G21" s="40" t="s">
        <v>654</v>
      </c>
      <c r="H21" s="764" t="s">
        <v>915</v>
      </c>
      <c r="I21" s="1442"/>
      <c r="J21" s="1437">
        <v>1</v>
      </c>
      <c r="K21" s="1438">
        <v>3500</v>
      </c>
      <c r="L21" s="480" t="str">
        <f t="shared" si="0"/>
        <v/>
      </c>
      <c r="M21" s="1439" t="s">
        <v>26</v>
      </c>
      <c r="N21" s="769"/>
    </row>
    <row r="22" spans="2:15" ht="16.5" customHeight="1">
      <c r="B22" s="450">
        <v>5502</v>
      </c>
      <c r="C22" s="94" t="s">
        <v>942</v>
      </c>
      <c r="D22" s="774" t="s">
        <v>943</v>
      </c>
      <c r="E22" s="125" t="s">
        <v>968</v>
      </c>
      <c r="F22" s="1302"/>
      <c r="G22" s="42" t="s">
        <v>221</v>
      </c>
      <c r="H22" s="766" t="s">
        <v>915</v>
      </c>
      <c r="I22" s="1443"/>
      <c r="J22" s="1434">
        <v>1</v>
      </c>
      <c r="K22" s="1435">
        <v>3500</v>
      </c>
      <c r="L22" s="637" t="str">
        <f t="shared" si="0"/>
        <v/>
      </c>
      <c r="M22" s="1436" t="s">
        <v>26</v>
      </c>
      <c r="N22" s="771"/>
    </row>
    <row r="23" spans="2:15" ht="16.5" customHeight="1">
      <c r="B23" s="452">
        <v>5503</v>
      </c>
      <c r="C23" s="110" t="s">
        <v>941</v>
      </c>
      <c r="D23" s="421" t="s">
        <v>943</v>
      </c>
      <c r="E23" s="99" t="s">
        <v>969</v>
      </c>
      <c r="F23" s="1301" t="s">
        <v>944</v>
      </c>
      <c r="G23" s="40" t="s">
        <v>654</v>
      </c>
      <c r="H23" s="764" t="s">
        <v>915</v>
      </c>
      <c r="I23" s="1444"/>
      <c r="J23" s="1437">
        <v>1</v>
      </c>
      <c r="K23" s="1438">
        <v>5000</v>
      </c>
      <c r="L23" s="480" t="str">
        <f t="shared" si="0"/>
        <v/>
      </c>
      <c r="M23" s="1439" t="s">
        <v>26</v>
      </c>
      <c r="N23" s="769"/>
    </row>
    <row r="24" spans="2:15" ht="16.5" customHeight="1">
      <c r="B24" s="450">
        <v>5503</v>
      </c>
      <c r="C24" s="94" t="s">
        <v>942</v>
      </c>
      <c r="D24" s="774" t="s">
        <v>943</v>
      </c>
      <c r="E24" s="98" t="s">
        <v>970</v>
      </c>
      <c r="F24" s="1302"/>
      <c r="G24" s="42" t="s">
        <v>221</v>
      </c>
      <c r="H24" s="766" t="s">
        <v>915</v>
      </c>
      <c r="I24" s="1443"/>
      <c r="J24" s="1434">
        <v>1</v>
      </c>
      <c r="K24" s="1435">
        <v>5000</v>
      </c>
      <c r="L24" s="637" t="str">
        <f t="shared" si="0"/>
        <v/>
      </c>
      <c r="M24" s="1436" t="s">
        <v>26</v>
      </c>
      <c r="N24" s="771"/>
    </row>
    <row r="25" spans="2:15" ht="15.75" customHeight="1">
      <c r="B25" s="454">
        <v>5501</v>
      </c>
      <c r="C25" s="174" t="s">
        <v>946</v>
      </c>
      <c r="D25" s="229" t="s">
        <v>21</v>
      </c>
      <c r="E25" s="96" t="s">
        <v>971</v>
      </c>
      <c r="F25" s="1303" t="s">
        <v>952</v>
      </c>
      <c r="G25" s="224" t="s">
        <v>949</v>
      </c>
      <c r="H25" s="768" t="s">
        <v>915</v>
      </c>
      <c r="I25" s="1078"/>
      <c r="J25" s="457">
        <v>1</v>
      </c>
      <c r="K25" s="58">
        <v>3300</v>
      </c>
      <c r="L25" s="638" t="str">
        <f t="shared" si="0"/>
        <v/>
      </c>
      <c r="M25" s="419" t="s">
        <v>26</v>
      </c>
      <c r="N25" s="769"/>
    </row>
    <row r="26" spans="2:15" ht="15.75" customHeight="1">
      <c r="B26" s="459">
        <v>5501</v>
      </c>
      <c r="C26" s="97" t="s">
        <v>947</v>
      </c>
      <c r="D26" s="352" t="s">
        <v>21</v>
      </c>
      <c r="E26" s="97" t="s">
        <v>972</v>
      </c>
      <c r="F26" s="1304"/>
      <c r="G26" s="224" t="s">
        <v>950</v>
      </c>
      <c r="H26" s="767" t="s">
        <v>915</v>
      </c>
      <c r="I26" s="1079"/>
      <c r="J26" s="457">
        <v>1</v>
      </c>
      <c r="K26" s="58">
        <v>3300</v>
      </c>
      <c r="L26" s="480" t="str">
        <f t="shared" si="0"/>
        <v/>
      </c>
      <c r="M26" s="419" t="s">
        <v>26</v>
      </c>
      <c r="N26" s="770"/>
    </row>
    <row r="27" spans="2:15" ht="15.75" customHeight="1">
      <c r="B27" s="444">
        <v>5501</v>
      </c>
      <c r="C27" s="175" t="s">
        <v>948</v>
      </c>
      <c r="D27" s="663" t="s">
        <v>21</v>
      </c>
      <c r="E27" s="98" t="s">
        <v>973</v>
      </c>
      <c r="F27" s="1305"/>
      <c r="G27" s="227" t="s">
        <v>951</v>
      </c>
      <c r="H27" s="766" t="s">
        <v>915</v>
      </c>
      <c r="I27" s="495"/>
      <c r="J27" s="456">
        <v>1</v>
      </c>
      <c r="K27" s="55">
        <v>3300</v>
      </c>
      <c r="L27" s="479" t="str">
        <f t="shared" si="0"/>
        <v/>
      </c>
      <c r="M27" s="416" t="s">
        <v>26</v>
      </c>
      <c r="N27" s="771"/>
    </row>
    <row r="28" spans="2:15" ht="35.25" customHeight="1">
      <c r="B28" s="449">
        <v>9401</v>
      </c>
      <c r="C28" s="135" t="s">
        <v>203</v>
      </c>
      <c r="D28" s="135" t="s">
        <v>21</v>
      </c>
      <c r="E28" s="154" t="s">
        <v>208</v>
      </c>
      <c r="F28" s="986" t="s">
        <v>209</v>
      </c>
      <c r="G28" s="449" t="s">
        <v>210</v>
      </c>
      <c r="H28" s="449"/>
      <c r="I28" s="496"/>
      <c r="J28" s="449">
        <v>1</v>
      </c>
      <c r="K28" s="358">
        <v>6500</v>
      </c>
      <c r="L28" s="482" t="str">
        <f t="shared" si="0"/>
        <v/>
      </c>
      <c r="M28" s="417" t="s">
        <v>26</v>
      </c>
      <c r="N28" s="644"/>
    </row>
    <row r="29" spans="2:15" ht="15.75" customHeight="1">
      <c r="B29" s="458">
        <v>5102</v>
      </c>
      <c r="C29" s="99" t="s">
        <v>211</v>
      </c>
      <c r="D29" s="99" t="s">
        <v>79</v>
      </c>
      <c r="E29" s="163" t="s">
        <v>212</v>
      </c>
      <c r="F29" s="1311" t="s">
        <v>213</v>
      </c>
      <c r="G29" s="458" t="s">
        <v>214</v>
      </c>
      <c r="H29" s="449" t="s">
        <v>98</v>
      </c>
      <c r="I29" s="607"/>
      <c r="J29" s="449">
        <v>1</v>
      </c>
      <c r="K29" s="346">
        <v>4300</v>
      </c>
      <c r="L29" s="482" t="str">
        <f t="shared" si="0"/>
        <v/>
      </c>
      <c r="M29" s="417" t="s">
        <v>26</v>
      </c>
      <c r="N29" s="643"/>
      <c r="O29" s="252"/>
    </row>
    <row r="30" spans="2:15" ht="15.75" customHeight="1">
      <c r="B30" s="456">
        <v>5102</v>
      </c>
      <c r="C30" s="98" t="s">
        <v>64</v>
      </c>
      <c r="D30" s="98" t="s">
        <v>79</v>
      </c>
      <c r="E30" s="157" t="s">
        <v>215</v>
      </c>
      <c r="F30" s="1262"/>
      <c r="G30" s="456" t="s">
        <v>66</v>
      </c>
      <c r="H30" s="444" t="s">
        <v>98</v>
      </c>
      <c r="I30" s="495"/>
      <c r="J30" s="456">
        <v>1</v>
      </c>
      <c r="K30" s="55">
        <v>4300</v>
      </c>
      <c r="L30" s="479" t="str">
        <f t="shared" si="0"/>
        <v/>
      </c>
      <c r="M30" s="416" t="s">
        <v>26</v>
      </c>
      <c r="N30" s="645"/>
    </row>
    <row r="31" spans="2:15" ht="15.75" customHeight="1">
      <c r="B31" s="53">
        <v>5208</v>
      </c>
      <c r="C31" s="92" t="s">
        <v>218</v>
      </c>
      <c r="D31" s="92" t="s">
        <v>21</v>
      </c>
      <c r="E31" s="158" t="s">
        <v>219</v>
      </c>
      <c r="F31" s="1312" t="s">
        <v>220</v>
      </c>
      <c r="G31" s="259" t="s">
        <v>221</v>
      </c>
      <c r="H31" s="197"/>
      <c r="I31" s="492"/>
      <c r="J31" s="458">
        <v>1</v>
      </c>
      <c r="K31" s="56">
        <v>8800</v>
      </c>
      <c r="L31" s="480" t="str">
        <f t="shared" si="0"/>
        <v/>
      </c>
      <c r="M31" s="418" t="s">
        <v>26</v>
      </c>
      <c r="N31" s="643"/>
      <c r="O31" s="252"/>
    </row>
    <row r="32" spans="2:15" ht="15.75" customHeight="1">
      <c r="B32" s="71">
        <v>5208</v>
      </c>
      <c r="C32" s="112" t="s">
        <v>222</v>
      </c>
      <c r="D32" s="112" t="s">
        <v>21</v>
      </c>
      <c r="E32" s="255" t="s">
        <v>223</v>
      </c>
      <c r="F32" s="1313"/>
      <c r="G32" s="257" t="s">
        <v>224</v>
      </c>
      <c r="H32" s="258"/>
      <c r="I32" s="653"/>
      <c r="J32" s="459">
        <v>1</v>
      </c>
      <c r="K32" s="189">
        <v>8800</v>
      </c>
      <c r="L32" s="606" t="str">
        <f t="shared" si="0"/>
        <v/>
      </c>
      <c r="M32" s="415" t="s">
        <v>26</v>
      </c>
      <c r="N32" s="557"/>
    </row>
    <row r="33" spans="1:16" ht="15.75" customHeight="1">
      <c r="B33" s="71">
        <v>5208</v>
      </c>
      <c r="C33" s="112" t="s">
        <v>27</v>
      </c>
      <c r="D33" s="112" t="s">
        <v>21</v>
      </c>
      <c r="E33" s="119" t="s">
        <v>225</v>
      </c>
      <c r="F33" s="1313"/>
      <c r="G33" s="256" t="s">
        <v>226</v>
      </c>
      <c r="H33" s="261"/>
      <c r="I33" s="653"/>
      <c r="J33" s="457">
        <v>1</v>
      </c>
      <c r="K33" s="58">
        <v>8800</v>
      </c>
      <c r="L33" s="606" t="str">
        <f t="shared" si="0"/>
        <v/>
      </c>
      <c r="M33" s="419" t="s">
        <v>26</v>
      </c>
      <c r="N33" s="557"/>
    </row>
    <row r="34" spans="1:16" ht="15.75" customHeight="1">
      <c r="B34" s="49">
        <v>5208</v>
      </c>
      <c r="C34" s="103" t="s">
        <v>59</v>
      </c>
      <c r="D34" s="103" t="s">
        <v>21</v>
      </c>
      <c r="E34" s="104" t="s">
        <v>227</v>
      </c>
      <c r="F34" s="1314"/>
      <c r="G34" s="260" t="s">
        <v>228</v>
      </c>
      <c r="H34" s="254"/>
      <c r="I34" s="493"/>
      <c r="J34" s="456">
        <v>1</v>
      </c>
      <c r="K34" s="55">
        <v>8800</v>
      </c>
      <c r="L34" s="479" t="str">
        <f t="shared" si="0"/>
        <v/>
      </c>
      <c r="M34" s="416" t="s">
        <v>26</v>
      </c>
      <c r="N34" s="645"/>
    </row>
    <row r="35" spans="1:16" ht="15.75" customHeight="1">
      <c r="B35" s="452">
        <v>5204</v>
      </c>
      <c r="C35" s="110" t="s">
        <v>27</v>
      </c>
      <c r="D35" s="110" t="s">
        <v>21</v>
      </c>
      <c r="E35" s="216">
        <v>4589750313197</v>
      </c>
      <c r="F35" s="1315" t="s">
        <v>229</v>
      </c>
      <c r="G35" s="40" t="s">
        <v>56</v>
      </c>
      <c r="H35" s="1307"/>
      <c r="I35" s="494"/>
      <c r="J35" s="458">
        <v>1</v>
      </c>
      <c r="K35" s="56">
        <v>12700</v>
      </c>
      <c r="L35" s="480" t="str">
        <f t="shared" si="0"/>
        <v/>
      </c>
      <c r="M35" s="418" t="s">
        <v>26</v>
      </c>
      <c r="N35" s="643"/>
    </row>
    <row r="36" spans="1:16" ht="15.75" customHeight="1">
      <c r="B36" s="450">
        <v>5204</v>
      </c>
      <c r="C36" s="94" t="s">
        <v>59</v>
      </c>
      <c r="D36" s="94" t="s">
        <v>21</v>
      </c>
      <c r="E36" s="95">
        <v>4589750313203</v>
      </c>
      <c r="F36" s="1316"/>
      <c r="G36" s="42" t="s">
        <v>67</v>
      </c>
      <c r="H36" s="1308"/>
      <c r="I36" s="488"/>
      <c r="J36" s="456">
        <v>1</v>
      </c>
      <c r="K36" s="55">
        <v>12700</v>
      </c>
      <c r="L36" s="637" t="str">
        <f t="shared" si="0"/>
        <v/>
      </c>
      <c r="M36" s="416" t="s">
        <v>26</v>
      </c>
      <c r="N36" s="645"/>
    </row>
    <row r="37" spans="1:16" ht="15.75" customHeight="1">
      <c r="B37" s="457">
        <v>5309</v>
      </c>
      <c r="C37" s="96" t="s">
        <v>27</v>
      </c>
      <c r="D37" s="96" t="s">
        <v>21</v>
      </c>
      <c r="E37" s="156" t="s">
        <v>233</v>
      </c>
      <c r="F37" s="1296" t="s">
        <v>234</v>
      </c>
      <c r="G37" s="224" t="s">
        <v>31</v>
      </c>
      <c r="H37" s="1307"/>
      <c r="I37" s="491"/>
      <c r="J37" s="457">
        <v>1</v>
      </c>
      <c r="K37" s="58">
        <v>3300</v>
      </c>
      <c r="L37" s="480" t="str">
        <f t="shared" si="0"/>
        <v/>
      </c>
      <c r="M37" s="419" t="s">
        <v>26</v>
      </c>
      <c r="N37" s="643"/>
    </row>
    <row r="38" spans="1:16" ht="15.75" customHeight="1">
      <c r="B38" s="456">
        <v>5309</v>
      </c>
      <c r="C38" s="98" t="s">
        <v>216</v>
      </c>
      <c r="D38" s="98" t="s">
        <v>21</v>
      </c>
      <c r="E38" s="164" t="s">
        <v>235</v>
      </c>
      <c r="F38" s="1306"/>
      <c r="G38" s="227" t="s">
        <v>217</v>
      </c>
      <c r="H38" s="1308"/>
      <c r="I38" s="490"/>
      <c r="J38" s="456">
        <v>1</v>
      </c>
      <c r="K38" s="55">
        <v>3300</v>
      </c>
      <c r="L38" s="479" t="str">
        <f t="shared" si="0"/>
        <v/>
      </c>
      <c r="M38" s="416" t="s">
        <v>26</v>
      </c>
      <c r="N38" s="645"/>
    </row>
    <row r="39" spans="1:16" ht="15.75" customHeight="1">
      <c r="B39" s="454">
        <v>5305</v>
      </c>
      <c r="C39" s="174" t="s">
        <v>222</v>
      </c>
      <c r="D39" s="174" t="s">
        <v>79</v>
      </c>
      <c r="E39" s="166" t="s">
        <v>236</v>
      </c>
      <c r="F39" s="1296" t="s">
        <v>237</v>
      </c>
      <c r="G39" s="224" t="s">
        <v>224</v>
      </c>
      <c r="H39" s="457" t="s">
        <v>98</v>
      </c>
      <c r="I39" s="487"/>
      <c r="J39" s="457">
        <v>1</v>
      </c>
      <c r="K39" s="58">
        <v>3900</v>
      </c>
      <c r="L39" s="638" t="str">
        <f t="shared" si="0"/>
        <v/>
      </c>
      <c r="M39" s="419" t="s">
        <v>26</v>
      </c>
      <c r="N39" s="643"/>
    </row>
    <row r="40" spans="1:16" ht="15.75" customHeight="1">
      <c r="B40" s="459">
        <v>5305</v>
      </c>
      <c r="C40" s="97" t="s">
        <v>222</v>
      </c>
      <c r="D40" s="97" t="s">
        <v>28</v>
      </c>
      <c r="E40" s="166" t="s">
        <v>238</v>
      </c>
      <c r="F40" s="1297"/>
      <c r="G40" s="224" t="s">
        <v>224</v>
      </c>
      <c r="H40" s="457" t="s">
        <v>32</v>
      </c>
      <c r="I40" s="487"/>
      <c r="J40" s="457">
        <v>1</v>
      </c>
      <c r="K40" s="58">
        <v>4500</v>
      </c>
      <c r="L40" s="480" t="str">
        <f t="shared" si="0"/>
        <v/>
      </c>
      <c r="M40" s="419" t="s">
        <v>26</v>
      </c>
      <c r="N40" s="557"/>
    </row>
    <row r="41" spans="1:16" ht="15.75" customHeight="1" thickBot="1">
      <c r="B41" s="444">
        <v>5305</v>
      </c>
      <c r="C41" s="175" t="s">
        <v>222</v>
      </c>
      <c r="D41" s="175" t="s">
        <v>33</v>
      </c>
      <c r="E41" s="157" t="s">
        <v>239</v>
      </c>
      <c r="F41" s="1298"/>
      <c r="G41" s="227" t="s">
        <v>224</v>
      </c>
      <c r="H41" s="456" t="s">
        <v>35</v>
      </c>
      <c r="I41" s="489" t="s">
        <v>1348</v>
      </c>
      <c r="J41" s="456">
        <v>1</v>
      </c>
      <c r="K41" s="55">
        <v>5400</v>
      </c>
      <c r="L41" s="479" t="str">
        <f t="shared" si="0"/>
        <v/>
      </c>
      <c r="M41" s="416" t="s">
        <v>26</v>
      </c>
      <c r="N41" s="557"/>
    </row>
    <row r="42" spans="1:16" ht="20.25" customHeight="1" thickTop="1" thickBot="1">
      <c r="F42" s="32"/>
      <c r="K42" s="460"/>
      <c r="L42" s="460"/>
      <c r="M42" s="374"/>
      <c r="N42" s="434">
        <f>SUM(N7:N41)</f>
        <v>0</v>
      </c>
    </row>
    <row r="43" spans="1:16" ht="17.25" thickTop="1" thickBot="1">
      <c r="A43" s="1"/>
      <c r="B43" s="1" t="s">
        <v>85</v>
      </c>
      <c r="C43" s="22"/>
      <c r="D43" s="22"/>
      <c r="E43" s="1"/>
      <c r="F43" s="1"/>
      <c r="G43" s="1"/>
      <c r="H43" s="23"/>
      <c r="I43" s="1"/>
      <c r="J43" s="1"/>
      <c r="K43" s="24"/>
      <c r="L43" s="24"/>
      <c r="M43" s="371"/>
      <c r="N43" s="2"/>
      <c r="O43" s="1"/>
      <c r="P43" s="1"/>
    </row>
    <row r="44" spans="1:16" ht="15.75">
      <c r="A44" s="1"/>
      <c r="B44" s="1237"/>
      <c r="C44" s="1238"/>
      <c r="D44" s="1238"/>
      <c r="E44" s="1238"/>
      <c r="F44" s="1238"/>
      <c r="G44" s="1238"/>
      <c r="H44" s="1238"/>
      <c r="I44" s="1238"/>
      <c r="J44" s="1238"/>
      <c r="K44" s="1238"/>
      <c r="L44" s="1238"/>
      <c r="M44" s="1238"/>
      <c r="N44" s="1239"/>
      <c r="O44" s="1"/>
      <c r="P44" s="1"/>
    </row>
    <row r="45" spans="1:16" ht="15.75">
      <c r="A45" s="1"/>
      <c r="B45" s="1240"/>
      <c r="C45" s="1241"/>
      <c r="D45" s="1241"/>
      <c r="E45" s="1241"/>
      <c r="F45" s="1241"/>
      <c r="G45" s="1241"/>
      <c r="H45" s="1241"/>
      <c r="I45" s="1241"/>
      <c r="J45" s="1241"/>
      <c r="K45" s="1241"/>
      <c r="L45" s="1241"/>
      <c r="M45" s="1241"/>
      <c r="N45" s="1242"/>
      <c r="O45" s="1"/>
      <c r="P45" s="1"/>
    </row>
    <row r="46" spans="1:16" ht="23.25" customHeight="1" thickBot="1">
      <c r="A46" s="1"/>
      <c r="B46" s="1243"/>
      <c r="C46" s="1244"/>
      <c r="D46" s="1244"/>
      <c r="E46" s="1244"/>
      <c r="F46" s="1244"/>
      <c r="G46" s="1244"/>
      <c r="H46" s="1244"/>
      <c r="I46" s="1244"/>
      <c r="J46" s="1244"/>
      <c r="K46" s="1244"/>
      <c r="L46" s="1244"/>
      <c r="M46" s="1244"/>
      <c r="N46" s="1245"/>
      <c r="O46" s="1"/>
      <c r="P46" s="1"/>
    </row>
    <row r="47" spans="1:16" ht="15.75">
      <c r="A47" s="1"/>
      <c r="B47" s="1"/>
      <c r="C47" s="22"/>
      <c r="D47" s="22"/>
      <c r="E47" s="1"/>
      <c r="F47" s="1"/>
      <c r="G47" s="1"/>
      <c r="H47" s="23"/>
      <c r="I47" s="1"/>
      <c r="J47" s="1"/>
      <c r="K47" s="24"/>
      <c r="L47" s="24"/>
      <c r="M47" s="371"/>
      <c r="N47" s="2"/>
      <c r="O47" s="1"/>
      <c r="P47" s="1"/>
    </row>
    <row r="48" spans="1:16" ht="15.75">
      <c r="A48" s="1"/>
      <c r="B48" s="25" t="s">
        <v>86</v>
      </c>
      <c r="C48" s="25"/>
      <c r="D48" s="25"/>
      <c r="E48" s="25"/>
      <c r="F48" s="25"/>
      <c r="G48" s="25"/>
      <c r="H48" s="25"/>
      <c r="I48" s="25"/>
      <c r="J48" s="25"/>
      <c r="K48" s="24"/>
      <c r="L48" s="24"/>
      <c r="M48" s="371"/>
      <c r="N48" s="2"/>
      <c r="O48" s="1"/>
      <c r="P48" s="1"/>
    </row>
    <row r="49" spans="1:16" ht="15.75">
      <c r="A49" s="1"/>
      <c r="B49" s="25" t="s">
        <v>87</v>
      </c>
      <c r="C49" s="25"/>
      <c r="D49" s="25"/>
      <c r="E49" s="25"/>
      <c r="F49" s="25"/>
      <c r="G49" s="25"/>
      <c r="H49" s="25"/>
      <c r="I49" s="25"/>
      <c r="J49" s="25"/>
      <c r="K49" s="24"/>
      <c r="L49" s="24"/>
      <c r="M49" s="371"/>
      <c r="N49" s="2"/>
      <c r="O49" s="1"/>
      <c r="P49" s="1"/>
    </row>
    <row r="50" spans="1:16" ht="15.75">
      <c r="A50" s="1"/>
      <c r="B50" s="25" t="s">
        <v>88</v>
      </c>
      <c r="C50" s="25"/>
      <c r="D50" s="25"/>
      <c r="E50" s="25"/>
      <c r="F50" s="25"/>
      <c r="G50" s="25"/>
      <c r="H50" s="25"/>
      <c r="I50" s="25"/>
      <c r="J50" s="25"/>
      <c r="K50" s="24"/>
      <c r="L50" s="24"/>
      <c r="M50" s="371"/>
      <c r="N50" s="2"/>
      <c r="O50" s="1"/>
      <c r="P50" s="1"/>
    </row>
    <row r="51" spans="1:16" ht="15.75">
      <c r="A51" s="1"/>
      <c r="B51" s="1"/>
      <c r="C51" s="22"/>
      <c r="D51" s="22"/>
      <c r="E51" s="1"/>
      <c r="F51" s="1"/>
      <c r="G51" s="1"/>
      <c r="H51" s="23"/>
      <c r="I51" s="1"/>
      <c r="J51" s="1"/>
      <c r="K51" s="24"/>
      <c r="L51" s="24"/>
      <c r="M51" s="371"/>
      <c r="N51" s="2"/>
      <c r="O51" s="1"/>
      <c r="P51" s="1"/>
    </row>
    <row r="52" spans="1:16" ht="19.5">
      <c r="A52" s="6"/>
      <c r="D52" s="26" t="s">
        <v>89</v>
      </c>
      <c r="E52" s="460"/>
      <c r="F52" s="460"/>
      <c r="J52" s="460"/>
      <c r="N52" s="4"/>
      <c r="O52" s="6"/>
      <c r="P52" s="6"/>
    </row>
    <row r="53" spans="1:16" ht="15.75">
      <c r="A53" s="6"/>
      <c r="D53" s="27" t="s">
        <v>90</v>
      </c>
      <c r="E53" s="28"/>
      <c r="F53" s="28"/>
      <c r="H53" s="46" t="s">
        <v>91</v>
      </c>
      <c r="I53" s="65"/>
      <c r="J53" s="28"/>
      <c r="N53" s="4"/>
      <c r="O53" s="6"/>
      <c r="P53" s="6"/>
    </row>
    <row r="54" spans="1:16" ht="15.75" customHeight="1">
      <c r="A54" s="6"/>
      <c r="D54" s="29"/>
      <c r="E54" s="460"/>
      <c r="F54" s="460"/>
      <c r="G54" s="460"/>
      <c r="H54" s="460"/>
      <c r="I54" s="7"/>
      <c r="J54" s="6"/>
      <c r="K54" s="6"/>
      <c r="L54" s="6"/>
      <c r="M54" s="362"/>
      <c r="N54" s="6"/>
      <c r="O54" s="6"/>
    </row>
    <row r="55" spans="1:16" ht="18">
      <c r="A55" s="6"/>
      <c r="D55" s="30"/>
      <c r="E55" s="460"/>
      <c r="F55" s="47" t="s">
        <v>92</v>
      </c>
      <c r="G55" s="460"/>
      <c r="H55" s="460"/>
      <c r="I55" s="7"/>
      <c r="J55" s="6"/>
      <c r="K55" s="6"/>
      <c r="L55" s="6"/>
      <c r="M55" s="362"/>
      <c r="N55" s="6"/>
      <c r="O55" s="6"/>
    </row>
    <row r="56" spans="1:16" ht="13.5"/>
    <row r="57" spans="1:16" ht="13.5"/>
  </sheetData>
  <sheetProtection selectLockedCells="1"/>
  <autoFilter ref="N6:O6" xr:uid="{00000000-0001-0000-0400-000000000000}"/>
  <mergeCells count="22">
    <mergeCell ref="B1:K1"/>
    <mergeCell ref="C2:D2"/>
    <mergeCell ref="E2:F2"/>
    <mergeCell ref="C4:K5"/>
    <mergeCell ref="F37:F38"/>
    <mergeCell ref="H37:H38"/>
    <mergeCell ref="F7:F12"/>
    <mergeCell ref="F29:F30"/>
    <mergeCell ref="H35:H36"/>
    <mergeCell ref="F31:F34"/>
    <mergeCell ref="F13:F18"/>
    <mergeCell ref="B3:N3"/>
    <mergeCell ref="F35:F36"/>
    <mergeCell ref="L2:M2"/>
    <mergeCell ref="B44:N46"/>
    <mergeCell ref="F39:F41"/>
    <mergeCell ref="F19:F20"/>
    <mergeCell ref="N4:O4"/>
    <mergeCell ref="L6:M6"/>
    <mergeCell ref="F21:F22"/>
    <mergeCell ref="F23:F24"/>
    <mergeCell ref="F25:F27"/>
  </mergeCells>
  <phoneticPr fontId="22"/>
  <pageMargins left="0.23622047244094491" right="0.23622047244094491" top="0.35" bottom="0.19685039370078741" header="0" footer="0"/>
  <pageSetup paperSize="9" scale="60" orientation="portrait" r:id="rId1"/>
  <headerFooter>
    <oddFooter>&amp;R&amp;D</oddFooter>
  </headerFooter>
  <ignoredErrors>
    <ignoredError sqref="C37:E41 E33:E34 C33:D36 C23:D24 C28:E30 D25:D27 C31:E32 C7:D12 C13:D18 C19:D20 C21:D22 E7:E2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357"/>
  <sheetViews>
    <sheetView zoomScaleNormal="100" workbookViewId="0">
      <pane ySplit="6" topLeftCell="A7" activePane="bottomLeft" state="frozen"/>
      <selection pane="bottomLeft" activeCell="B2" sqref="B2"/>
    </sheetView>
  </sheetViews>
  <sheetFormatPr defaultColWidth="12.5" defaultRowHeight="15" customHeight="1"/>
  <cols>
    <col min="1" max="1" width="5.5" customWidth="1"/>
    <col min="2" max="2" width="6.5" customWidth="1"/>
    <col min="3" max="3" width="6.5" bestFit="1" customWidth="1"/>
    <col min="4" max="4" width="7.125" bestFit="1" customWidth="1"/>
    <col min="5" max="5" width="18" bestFit="1" customWidth="1"/>
    <col min="6" max="6" width="27.125" customWidth="1"/>
    <col min="7" max="7" width="17.5" customWidth="1"/>
    <col min="8" max="8" width="5.125" bestFit="1" customWidth="1"/>
    <col min="9" max="9" width="20.625" style="34" customWidth="1"/>
    <col min="10" max="10" width="7.125" customWidth="1"/>
    <col min="11" max="11" width="10.125" customWidth="1"/>
    <col min="12" max="12" width="7.125" customWidth="1"/>
    <col min="13" max="13" width="3.625" style="368" customWidth="1"/>
    <col min="14" max="14" width="10.625" style="2" customWidth="1"/>
    <col min="15" max="15" width="15.625" customWidth="1"/>
    <col min="16" max="16" width="12.25" customWidth="1"/>
    <col min="17" max="17" width="11.625" customWidth="1"/>
    <col min="18" max="23" width="6.5" customWidth="1"/>
  </cols>
  <sheetData>
    <row r="1" spans="1:18" ht="53.25" customHeight="1" thickBot="1">
      <c r="A1" s="1"/>
      <c r="B1" s="1227" t="s">
        <v>762</v>
      </c>
      <c r="C1" s="1227"/>
      <c r="D1" s="1227"/>
      <c r="E1" s="1227"/>
      <c r="F1" s="1227"/>
      <c r="G1" s="1227"/>
      <c r="H1" s="1227"/>
      <c r="I1" s="1227"/>
      <c r="J1" s="1227"/>
      <c r="K1" s="1227"/>
      <c r="L1" s="440"/>
      <c r="M1" s="362"/>
      <c r="N1" s="270" t="str">
        <f>ドッグキャリー!N1</f>
        <v>2025/3/11 更新</v>
      </c>
      <c r="O1" s="1"/>
      <c r="P1" s="1"/>
    </row>
    <row r="2" spans="1:18" ht="49.5" customHeight="1" thickBot="1">
      <c r="A2" s="1"/>
      <c r="B2" s="440"/>
      <c r="C2" s="1228" t="s">
        <v>0</v>
      </c>
      <c r="D2" s="1229"/>
      <c r="E2" s="1230"/>
      <c r="F2" s="1231"/>
      <c r="G2" s="356" t="s">
        <v>1</v>
      </c>
      <c r="H2" s="3" t="s">
        <v>93</v>
      </c>
      <c r="I2" s="357"/>
      <c r="J2" s="4" t="s">
        <v>3</v>
      </c>
      <c r="K2" s="393"/>
      <c r="L2" s="1233" t="s">
        <v>4</v>
      </c>
      <c r="M2" s="1233"/>
      <c r="N2" s="394"/>
      <c r="O2" s="441" t="s">
        <v>5</v>
      </c>
      <c r="P2" s="6"/>
      <c r="Q2" s="460"/>
    </row>
    <row r="3" spans="1:18" ht="26.25" customHeight="1">
      <c r="A3" s="1"/>
      <c r="B3" s="1232" t="s">
        <v>6</v>
      </c>
      <c r="C3" s="1232"/>
      <c r="D3" s="1232"/>
      <c r="E3" s="1232"/>
      <c r="F3" s="1232"/>
      <c r="G3" s="1232"/>
      <c r="H3" s="1232"/>
      <c r="I3" s="1232"/>
      <c r="J3" s="1232"/>
      <c r="K3" s="1232"/>
      <c r="L3" s="1232"/>
      <c r="M3" s="1232"/>
      <c r="N3" s="1232"/>
      <c r="O3" s="212"/>
      <c r="P3" s="1"/>
    </row>
    <row r="4" spans="1:18" ht="43.5" customHeight="1">
      <c r="A4" s="1"/>
      <c r="B4" s="4"/>
      <c r="C4" s="1246" t="s">
        <v>7</v>
      </c>
      <c r="D4" s="1246"/>
      <c r="E4" s="1246"/>
      <c r="F4" s="1246"/>
      <c r="G4" s="1246"/>
      <c r="H4" s="1246"/>
      <c r="I4" s="1246"/>
      <c r="J4" s="1246"/>
      <c r="K4" s="1246"/>
      <c r="L4" s="442"/>
      <c r="M4" s="363"/>
      <c r="N4" s="1250"/>
      <c r="O4" s="1250"/>
      <c r="P4" s="1"/>
    </row>
    <row r="5" spans="1:18" ht="24" customHeight="1" thickBot="1">
      <c r="A5" s="1"/>
      <c r="B5" s="5"/>
      <c r="C5" s="1247"/>
      <c r="D5" s="1247"/>
      <c r="E5" s="1247"/>
      <c r="F5" s="1247"/>
      <c r="G5" s="1247"/>
      <c r="H5" s="1247"/>
      <c r="I5" s="1246"/>
      <c r="J5" s="1247"/>
      <c r="K5" s="1247"/>
      <c r="L5" s="442"/>
      <c r="M5" s="363"/>
      <c r="N5" s="45"/>
      <c r="O5" s="1"/>
      <c r="P5" s="1"/>
    </row>
    <row r="6" spans="1:18" ht="27" customHeight="1" thickBot="1">
      <c r="A6" s="2"/>
      <c r="B6" s="734" t="s">
        <v>8</v>
      </c>
      <c r="C6" s="735" t="s">
        <v>9</v>
      </c>
      <c r="D6" s="735" t="s">
        <v>10</v>
      </c>
      <c r="E6" s="35" t="s">
        <v>11</v>
      </c>
      <c r="F6" s="734" t="s">
        <v>12</v>
      </c>
      <c r="G6" s="743" t="s">
        <v>13</v>
      </c>
      <c r="H6" s="734" t="s">
        <v>14</v>
      </c>
      <c r="I6" s="1184" t="s">
        <v>15</v>
      </c>
      <c r="J6" s="775" t="s">
        <v>16</v>
      </c>
      <c r="K6" s="736" t="s">
        <v>17</v>
      </c>
      <c r="L6" s="1318" t="s">
        <v>18</v>
      </c>
      <c r="M6" s="1319"/>
      <c r="N6" s="8" t="s">
        <v>19</v>
      </c>
      <c r="R6" s="44"/>
    </row>
    <row r="7" spans="1:18" ht="15.75" customHeight="1" thickTop="1">
      <c r="A7" s="2"/>
      <c r="B7" s="306">
        <v>1502</v>
      </c>
      <c r="C7" s="740" t="s">
        <v>974</v>
      </c>
      <c r="D7" s="740" t="s">
        <v>977</v>
      </c>
      <c r="E7" s="96" t="s">
        <v>1057</v>
      </c>
      <c r="F7" s="1267" t="s">
        <v>987</v>
      </c>
      <c r="G7" s="306" t="s">
        <v>143</v>
      </c>
      <c r="H7" s="306" t="s">
        <v>96</v>
      </c>
      <c r="I7" s="455" t="s">
        <v>1368</v>
      </c>
      <c r="J7" s="306">
        <v>1</v>
      </c>
      <c r="K7" s="761">
        <v>2400</v>
      </c>
      <c r="L7" s="984" t="str">
        <f>IFERROR(IF(N7=0,"",ROUNDUP(N7/J7,0)),"")</f>
        <v/>
      </c>
      <c r="M7" s="512" t="s">
        <v>23</v>
      </c>
      <c r="N7" s="431"/>
      <c r="P7" s="90"/>
      <c r="R7" s="44"/>
    </row>
    <row r="8" spans="1:18" ht="15.75" customHeight="1">
      <c r="A8" s="2"/>
      <c r="B8" s="459">
        <v>1502</v>
      </c>
      <c r="C8" s="97" t="s">
        <v>974</v>
      </c>
      <c r="D8" s="97" t="s">
        <v>978</v>
      </c>
      <c r="E8" s="97" t="s">
        <v>1058</v>
      </c>
      <c r="F8" s="1268"/>
      <c r="G8" s="459" t="s">
        <v>143</v>
      </c>
      <c r="H8" s="459" t="s">
        <v>98</v>
      </c>
      <c r="I8" s="132"/>
      <c r="J8" s="459">
        <v>1</v>
      </c>
      <c r="K8" s="57">
        <v>2400</v>
      </c>
      <c r="L8" s="606" t="str">
        <f t="shared" ref="L8:L71" si="0">IFERROR(IF(N8=0,"",ROUNDUP(N8/J8,0)),"")</f>
        <v/>
      </c>
      <c r="M8" s="620" t="s">
        <v>23</v>
      </c>
      <c r="N8" s="431"/>
      <c r="P8" s="90"/>
      <c r="R8" s="44"/>
    </row>
    <row r="9" spans="1:18" ht="15.75" customHeight="1">
      <c r="A9" s="2"/>
      <c r="B9" s="459">
        <v>1502</v>
      </c>
      <c r="C9" s="97" t="s">
        <v>974</v>
      </c>
      <c r="D9" s="97" t="s">
        <v>979</v>
      </c>
      <c r="E9" s="97" t="s">
        <v>1059</v>
      </c>
      <c r="F9" s="1268"/>
      <c r="G9" s="459" t="s">
        <v>143</v>
      </c>
      <c r="H9" s="459" t="s">
        <v>991</v>
      </c>
      <c r="I9" s="777"/>
      <c r="J9" s="459">
        <v>1</v>
      </c>
      <c r="K9" s="57">
        <v>2600</v>
      </c>
      <c r="L9" s="606" t="str">
        <f t="shared" si="0"/>
        <v/>
      </c>
      <c r="M9" s="620" t="s">
        <v>23</v>
      </c>
      <c r="N9" s="431"/>
      <c r="P9" s="90"/>
      <c r="R9" s="44"/>
    </row>
    <row r="10" spans="1:18" ht="15.75" customHeight="1">
      <c r="A10" s="2"/>
      <c r="B10" s="459">
        <v>1502</v>
      </c>
      <c r="C10" s="97" t="s">
        <v>974</v>
      </c>
      <c r="D10" s="97" t="s">
        <v>980</v>
      </c>
      <c r="E10" s="97" t="s">
        <v>1294</v>
      </c>
      <c r="F10" s="1268"/>
      <c r="G10" s="459" t="s">
        <v>143</v>
      </c>
      <c r="H10" s="459" t="s">
        <v>102</v>
      </c>
      <c r="I10" s="132"/>
      <c r="J10" s="459">
        <v>1</v>
      </c>
      <c r="K10" s="57">
        <v>2600</v>
      </c>
      <c r="L10" s="606" t="str">
        <f t="shared" si="0"/>
        <v/>
      </c>
      <c r="M10" s="620" t="s">
        <v>23</v>
      </c>
      <c r="N10" s="431"/>
      <c r="P10" s="90"/>
      <c r="R10" s="44"/>
    </row>
    <row r="11" spans="1:18" ht="15.75" customHeight="1">
      <c r="A11" s="2"/>
      <c r="B11" s="459">
        <v>1502</v>
      </c>
      <c r="C11" s="97" t="s">
        <v>974</v>
      </c>
      <c r="D11" s="97" t="s">
        <v>981</v>
      </c>
      <c r="E11" s="97" t="s">
        <v>1295</v>
      </c>
      <c r="F11" s="1268"/>
      <c r="G11" s="459" t="s">
        <v>143</v>
      </c>
      <c r="H11" s="459" t="s">
        <v>35</v>
      </c>
      <c r="I11" s="777"/>
      <c r="J11" s="459">
        <v>1</v>
      </c>
      <c r="K11" s="57">
        <v>2600</v>
      </c>
      <c r="L11" s="606" t="str">
        <f t="shared" si="0"/>
        <v/>
      </c>
      <c r="M11" s="620" t="s">
        <v>23</v>
      </c>
      <c r="N11" s="431"/>
      <c r="P11" s="90"/>
      <c r="R11" s="44"/>
    </row>
    <row r="12" spans="1:18" ht="15.75" customHeight="1">
      <c r="A12" s="2"/>
      <c r="B12" s="459">
        <v>1502</v>
      </c>
      <c r="C12" s="97" t="s">
        <v>974</v>
      </c>
      <c r="D12" s="97" t="s">
        <v>974</v>
      </c>
      <c r="E12" s="97" t="s">
        <v>1296</v>
      </c>
      <c r="F12" s="1268"/>
      <c r="G12" s="459" t="s">
        <v>143</v>
      </c>
      <c r="H12" s="459" t="s">
        <v>992</v>
      </c>
      <c r="I12" s="777"/>
      <c r="J12" s="459">
        <v>1</v>
      </c>
      <c r="K12" s="57">
        <v>3000</v>
      </c>
      <c r="L12" s="606" t="str">
        <f t="shared" si="0"/>
        <v/>
      </c>
      <c r="M12" s="620" t="s">
        <v>23</v>
      </c>
      <c r="N12" s="431"/>
      <c r="P12" s="90"/>
      <c r="R12" s="44"/>
    </row>
    <row r="13" spans="1:18" ht="15.75" customHeight="1">
      <c r="A13" s="2"/>
      <c r="B13" s="459">
        <v>1502</v>
      </c>
      <c r="C13" s="97" t="s">
        <v>974</v>
      </c>
      <c r="D13" s="97" t="s">
        <v>982</v>
      </c>
      <c r="E13" s="97" t="s">
        <v>1297</v>
      </c>
      <c r="F13" s="1268"/>
      <c r="G13" s="459" t="s">
        <v>143</v>
      </c>
      <c r="H13" s="459" t="s">
        <v>109</v>
      </c>
      <c r="I13" s="132"/>
      <c r="J13" s="459">
        <v>1</v>
      </c>
      <c r="K13" s="57">
        <v>3000</v>
      </c>
      <c r="L13" s="606" t="str">
        <f t="shared" si="0"/>
        <v/>
      </c>
      <c r="M13" s="620" t="s">
        <v>23</v>
      </c>
      <c r="N13" s="431"/>
      <c r="P13" s="90"/>
      <c r="R13" s="44"/>
    </row>
    <row r="14" spans="1:18" ht="15.75" customHeight="1">
      <c r="A14" s="2"/>
      <c r="B14" s="459">
        <v>1502</v>
      </c>
      <c r="C14" s="97" t="s">
        <v>974</v>
      </c>
      <c r="D14" s="97" t="s">
        <v>983</v>
      </c>
      <c r="E14" s="97" t="s">
        <v>1298</v>
      </c>
      <c r="F14" s="1268"/>
      <c r="G14" s="459" t="s">
        <v>143</v>
      </c>
      <c r="H14" s="459" t="s">
        <v>111</v>
      </c>
      <c r="I14" s="132" t="s">
        <v>1368</v>
      </c>
      <c r="J14" s="459">
        <v>1</v>
      </c>
      <c r="K14" s="57">
        <v>3000</v>
      </c>
      <c r="L14" s="606" t="str">
        <f t="shared" si="0"/>
        <v/>
      </c>
      <c r="M14" s="620" t="s">
        <v>23</v>
      </c>
      <c r="N14" s="431"/>
      <c r="P14" s="90"/>
      <c r="R14" s="44"/>
    </row>
    <row r="15" spans="1:18" ht="15.75" customHeight="1">
      <c r="A15" s="2"/>
      <c r="B15" s="459">
        <v>1502</v>
      </c>
      <c r="C15" s="97" t="s">
        <v>974</v>
      </c>
      <c r="D15" s="97" t="s">
        <v>984</v>
      </c>
      <c r="E15" s="97" t="s">
        <v>1299</v>
      </c>
      <c r="F15" s="1268"/>
      <c r="G15" s="459" t="s">
        <v>143</v>
      </c>
      <c r="H15" s="459" t="s">
        <v>114</v>
      </c>
      <c r="I15" s="132"/>
      <c r="J15" s="459">
        <v>1</v>
      </c>
      <c r="K15" s="57">
        <v>3500</v>
      </c>
      <c r="L15" s="606" t="str">
        <f t="shared" si="0"/>
        <v/>
      </c>
      <c r="M15" s="620" t="s">
        <v>23</v>
      </c>
      <c r="N15" s="431"/>
      <c r="P15" s="90"/>
      <c r="R15" s="44"/>
    </row>
    <row r="16" spans="1:18" ht="15.75" customHeight="1">
      <c r="A16" s="2"/>
      <c r="B16" s="459">
        <v>1502</v>
      </c>
      <c r="C16" s="97" t="s">
        <v>974</v>
      </c>
      <c r="D16" s="97" t="s">
        <v>985</v>
      </c>
      <c r="E16" s="97" t="s">
        <v>1300</v>
      </c>
      <c r="F16" s="1268"/>
      <c r="G16" s="459" t="s">
        <v>143</v>
      </c>
      <c r="H16" s="459" t="s">
        <v>116</v>
      </c>
      <c r="I16" s="777"/>
      <c r="J16" s="459">
        <v>1</v>
      </c>
      <c r="K16" s="57">
        <v>3500</v>
      </c>
      <c r="L16" s="606" t="str">
        <f t="shared" si="0"/>
        <v/>
      </c>
      <c r="M16" s="620" t="s">
        <v>23</v>
      </c>
      <c r="N16" s="431"/>
      <c r="P16" s="90"/>
      <c r="R16" s="44"/>
    </row>
    <row r="17" spans="1:18" ht="15.75" customHeight="1">
      <c r="A17" s="2"/>
      <c r="B17" s="459">
        <v>1502</v>
      </c>
      <c r="C17" s="97" t="s">
        <v>974</v>
      </c>
      <c r="D17" s="97" t="s">
        <v>986</v>
      </c>
      <c r="E17" s="97" t="s">
        <v>1301</v>
      </c>
      <c r="F17" s="1268"/>
      <c r="G17" s="459" t="s">
        <v>143</v>
      </c>
      <c r="H17" s="459" t="s">
        <v>119</v>
      </c>
      <c r="I17" s="132"/>
      <c r="J17" s="459">
        <v>1</v>
      </c>
      <c r="K17" s="57">
        <v>3500</v>
      </c>
      <c r="L17" s="606" t="str">
        <f t="shared" si="0"/>
        <v/>
      </c>
      <c r="M17" s="620" t="s">
        <v>23</v>
      </c>
      <c r="N17" s="431"/>
      <c r="P17" s="90"/>
      <c r="R17" s="44"/>
    </row>
    <row r="18" spans="1:18" ht="15.75" customHeight="1">
      <c r="A18" s="2"/>
      <c r="B18" s="459">
        <v>1502</v>
      </c>
      <c r="C18" s="97" t="s">
        <v>941</v>
      </c>
      <c r="D18" s="97" t="s">
        <v>977</v>
      </c>
      <c r="E18" s="97" t="s">
        <v>1302</v>
      </c>
      <c r="F18" s="1268" t="s">
        <v>987</v>
      </c>
      <c r="G18" s="459" t="s">
        <v>988</v>
      </c>
      <c r="H18" s="459" t="s">
        <v>96</v>
      </c>
      <c r="I18" s="132" t="s">
        <v>1368</v>
      </c>
      <c r="J18" s="459">
        <v>1</v>
      </c>
      <c r="K18" s="57">
        <v>2400</v>
      </c>
      <c r="L18" s="606" t="str">
        <f t="shared" si="0"/>
        <v/>
      </c>
      <c r="M18" s="620" t="s">
        <v>23</v>
      </c>
      <c r="N18" s="431"/>
      <c r="P18" s="90"/>
      <c r="R18" s="44"/>
    </row>
    <row r="19" spans="1:18" ht="15.75" customHeight="1">
      <c r="A19" s="2"/>
      <c r="B19" s="459">
        <v>1502</v>
      </c>
      <c r="C19" s="97" t="s">
        <v>941</v>
      </c>
      <c r="D19" s="97" t="s">
        <v>978</v>
      </c>
      <c r="E19" s="97" t="s">
        <v>1303</v>
      </c>
      <c r="F19" s="1268"/>
      <c r="G19" s="459" t="s">
        <v>988</v>
      </c>
      <c r="H19" s="459" t="s">
        <v>98</v>
      </c>
      <c r="I19" s="132"/>
      <c r="J19" s="459">
        <v>1</v>
      </c>
      <c r="K19" s="57">
        <v>2400</v>
      </c>
      <c r="L19" s="606" t="str">
        <f t="shared" si="0"/>
        <v/>
      </c>
      <c r="M19" s="620" t="s">
        <v>23</v>
      </c>
      <c r="N19" s="431"/>
      <c r="P19" s="90"/>
      <c r="R19" s="44"/>
    </row>
    <row r="20" spans="1:18" ht="15.75" customHeight="1">
      <c r="A20" s="2"/>
      <c r="B20" s="459">
        <v>1502</v>
      </c>
      <c r="C20" s="97" t="s">
        <v>941</v>
      </c>
      <c r="D20" s="97" t="s">
        <v>979</v>
      </c>
      <c r="E20" s="97" t="s">
        <v>1304</v>
      </c>
      <c r="F20" s="1268"/>
      <c r="G20" s="459" t="s">
        <v>988</v>
      </c>
      <c r="H20" s="459" t="s">
        <v>991</v>
      </c>
      <c r="I20" s="132"/>
      <c r="J20" s="459">
        <v>1</v>
      </c>
      <c r="K20" s="57">
        <v>2600</v>
      </c>
      <c r="L20" s="606" t="str">
        <f t="shared" si="0"/>
        <v/>
      </c>
      <c r="M20" s="620" t="s">
        <v>23</v>
      </c>
      <c r="N20" s="431"/>
      <c r="P20" s="90"/>
      <c r="R20" s="44"/>
    </row>
    <row r="21" spans="1:18" ht="15.75" customHeight="1">
      <c r="A21" s="2"/>
      <c r="B21" s="459">
        <v>1502</v>
      </c>
      <c r="C21" s="97" t="s">
        <v>941</v>
      </c>
      <c r="D21" s="97" t="s">
        <v>980</v>
      </c>
      <c r="E21" s="97" t="s">
        <v>1305</v>
      </c>
      <c r="F21" s="1268"/>
      <c r="G21" s="459" t="s">
        <v>988</v>
      </c>
      <c r="H21" s="459" t="s">
        <v>102</v>
      </c>
      <c r="I21" s="132"/>
      <c r="J21" s="459">
        <v>1</v>
      </c>
      <c r="K21" s="57">
        <v>2600</v>
      </c>
      <c r="L21" s="606" t="str">
        <f t="shared" si="0"/>
        <v/>
      </c>
      <c r="M21" s="620" t="s">
        <v>23</v>
      </c>
      <c r="N21" s="431"/>
      <c r="P21" s="90"/>
      <c r="R21" s="44"/>
    </row>
    <row r="22" spans="1:18" ht="15.75" customHeight="1">
      <c r="A22" s="2"/>
      <c r="B22" s="459">
        <v>1502</v>
      </c>
      <c r="C22" s="97" t="s">
        <v>941</v>
      </c>
      <c r="D22" s="97" t="s">
        <v>981</v>
      </c>
      <c r="E22" s="97" t="s">
        <v>1306</v>
      </c>
      <c r="F22" s="1268"/>
      <c r="G22" s="459" t="s">
        <v>988</v>
      </c>
      <c r="H22" s="459" t="s">
        <v>35</v>
      </c>
      <c r="I22" s="132"/>
      <c r="J22" s="459">
        <v>1</v>
      </c>
      <c r="K22" s="57">
        <v>2600</v>
      </c>
      <c r="L22" s="606" t="str">
        <f t="shared" si="0"/>
        <v/>
      </c>
      <c r="M22" s="620" t="s">
        <v>23</v>
      </c>
      <c r="N22" s="431"/>
      <c r="P22" s="90"/>
      <c r="R22" s="44"/>
    </row>
    <row r="23" spans="1:18" ht="15.75" customHeight="1">
      <c r="A23" s="2"/>
      <c r="B23" s="459">
        <v>1502</v>
      </c>
      <c r="C23" s="97" t="s">
        <v>941</v>
      </c>
      <c r="D23" s="97" t="s">
        <v>974</v>
      </c>
      <c r="E23" s="97" t="s">
        <v>1307</v>
      </c>
      <c r="F23" s="1268"/>
      <c r="G23" s="459" t="s">
        <v>988</v>
      </c>
      <c r="H23" s="459" t="s">
        <v>992</v>
      </c>
      <c r="I23" s="132"/>
      <c r="J23" s="459">
        <v>1</v>
      </c>
      <c r="K23" s="57">
        <v>3000</v>
      </c>
      <c r="L23" s="606" t="str">
        <f t="shared" si="0"/>
        <v/>
      </c>
      <c r="M23" s="620" t="s">
        <v>23</v>
      </c>
      <c r="N23" s="431"/>
      <c r="P23" s="90"/>
      <c r="R23" s="44"/>
    </row>
    <row r="24" spans="1:18" ht="15.75" customHeight="1">
      <c r="A24" s="2"/>
      <c r="B24" s="459">
        <v>1502</v>
      </c>
      <c r="C24" s="97" t="s">
        <v>941</v>
      </c>
      <c r="D24" s="97" t="s">
        <v>982</v>
      </c>
      <c r="E24" s="97" t="s">
        <v>1308</v>
      </c>
      <c r="F24" s="1268"/>
      <c r="G24" s="459" t="s">
        <v>988</v>
      </c>
      <c r="H24" s="459" t="s">
        <v>109</v>
      </c>
      <c r="I24" s="132" t="s">
        <v>1368</v>
      </c>
      <c r="J24" s="459">
        <v>1</v>
      </c>
      <c r="K24" s="57">
        <v>3000</v>
      </c>
      <c r="L24" s="606" t="str">
        <f t="shared" si="0"/>
        <v/>
      </c>
      <c r="M24" s="620" t="s">
        <v>23</v>
      </c>
      <c r="N24" s="431"/>
      <c r="P24" s="90"/>
      <c r="R24" s="44"/>
    </row>
    <row r="25" spans="1:18" ht="15.75" customHeight="1">
      <c r="A25" s="2"/>
      <c r="B25" s="459">
        <v>1502</v>
      </c>
      <c r="C25" s="97" t="s">
        <v>941</v>
      </c>
      <c r="D25" s="97" t="s">
        <v>983</v>
      </c>
      <c r="E25" s="97" t="s">
        <v>1309</v>
      </c>
      <c r="F25" s="1268"/>
      <c r="G25" s="459" t="s">
        <v>988</v>
      </c>
      <c r="H25" s="459" t="s">
        <v>111</v>
      </c>
      <c r="I25" s="1175" t="s">
        <v>1369</v>
      </c>
      <c r="J25" s="459">
        <v>1</v>
      </c>
      <c r="K25" s="57">
        <v>3000</v>
      </c>
      <c r="L25" s="606" t="str">
        <f t="shared" si="0"/>
        <v/>
      </c>
      <c r="M25" s="620" t="s">
        <v>23</v>
      </c>
      <c r="N25" s="431"/>
      <c r="P25" s="90"/>
      <c r="R25" s="44"/>
    </row>
    <row r="26" spans="1:18" ht="15.75" customHeight="1">
      <c r="A26" s="2"/>
      <c r="B26" s="459">
        <v>1502</v>
      </c>
      <c r="C26" s="97" t="s">
        <v>941</v>
      </c>
      <c r="D26" s="97" t="s">
        <v>984</v>
      </c>
      <c r="E26" s="97" t="s">
        <v>1310</v>
      </c>
      <c r="F26" s="1268"/>
      <c r="G26" s="459" t="s">
        <v>988</v>
      </c>
      <c r="H26" s="459" t="s">
        <v>114</v>
      </c>
      <c r="I26" s="132" t="s">
        <v>1368</v>
      </c>
      <c r="J26" s="459">
        <v>1</v>
      </c>
      <c r="K26" s="57">
        <v>3500</v>
      </c>
      <c r="L26" s="606" t="str">
        <f t="shared" si="0"/>
        <v/>
      </c>
      <c r="M26" s="620" t="s">
        <v>23</v>
      </c>
      <c r="N26" s="431"/>
      <c r="P26" s="90"/>
      <c r="R26" s="44"/>
    </row>
    <row r="27" spans="1:18" ht="15.75" customHeight="1">
      <c r="A27" s="2"/>
      <c r="B27" s="459">
        <v>1502</v>
      </c>
      <c r="C27" s="97" t="s">
        <v>941</v>
      </c>
      <c r="D27" s="97" t="s">
        <v>985</v>
      </c>
      <c r="E27" s="97" t="s">
        <v>1311</v>
      </c>
      <c r="F27" s="1268"/>
      <c r="G27" s="459" t="s">
        <v>988</v>
      </c>
      <c r="H27" s="459" t="s">
        <v>116</v>
      </c>
      <c r="I27" s="132" t="s">
        <v>1368</v>
      </c>
      <c r="J27" s="459">
        <v>1</v>
      </c>
      <c r="K27" s="57">
        <v>3500</v>
      </c>
      <c r="L27" s="606" t="str">
        <f t="shared" si="0"/>
        <v/>
      </c>
      <c r="M27" s="620" t="s">
        <v>23</v>
      </c>
      <c r="N27" s="431"/>
      <c r="P27" s="90"/>
      <c r="R27" s="44"/>
    </row>
    <row r="28" spans="1:18" ht="15.75" customHeight="1">
      <c r="A28" s="2"/>
      <c r="B28" s="459">
        <v>1502</v>
      </c>
      <c r="C28" s="97" t="s">
        <v>941</v>
      </c>
      <c r="D28" s="97" t="s">
        <v>986</v>
      </c>
      <c r="E28" s="97" t="s">
        <v>1312</v>
      </c>
      <c r="F28" s="1268"/>
      <c r="G28" s="459" t="s">
        <v>988</v>
      </c>
      <c r="H28" s="459" t="s">
        <v>119</v>
      </c>
      <c r="I28" s="132" t="s">
        <v>1368</v>
      </c>
      <c r="J28" s="459">
        <v>1</v>
      </c>
      <c r="K28" s="57">
        <v>3500</v>
      </c>
      <c r="L28" s="606" t="str">
        <f t="shared" si="0"/>
        <v/>
      </c>
      <c r="M28" s="620" t="s">
        <v>23</v>
      </c>
      <c r="N28" s="431"/>
      <c r="P28" s="90"/>
      <c r="R28" s="44"/>
    </row>
    <row r="29" spans="1:18" ht="15.75" customHeight="1">
      <c r="A29" s="2"/>
      <c r="B29" s="459">
        <v>1502</v>
      </c>
      <c r="C29" s="97" t="s">
        <v>975</v>
      </c>
      <c r="D29" s="97" t="s">
        <v>977</v>
      </c>
      <c r="E29" s="97" t="s">
        <v>1080</v>
      </c>
      <c r="F29" s="1268" t="s">
        <v>987</v>
      </c>
      <c r="G29" s="459" t="s">
        <v>989</v>
      </c>
      <c r="H29" s="459" t="s">
        <v>96</v>
      </c>
      <c r="I29" s="132" t="s">
        <v>1368</v>
      </c>
      <c r="J29" s="459">
        <v>1</v>
      </c>
      <c r="K29" s="57">
        <v>2400</v>
      </c>
      <c r="L29" s="606" t="str">
        <f t="shared" si="0"/>
        <v/>
      </c>
      <c r="M29" s="620" t="s">
        <v>23</v>
      </c>
      <c r="N29" s="431"/>
      <c r="O29" s="408"/>
      <c r="P29" s="90"/>
      <c r="R29" s="44"/>
    </row>
    <row r="30" spans="1:18" ht="15.75" customHeight="1">
      <c r="A30" s="2"/>
      <c r="B30" s="459">
        <v>1502</v>
      </c>
      <c r="C30" s="97" t="s">
        <v>975</v>
      </c>
      <c r="D30" s="97" t="s">
        <v>978</v>
      </c>
      <c r="E30" s="97" t="s">
        <v>1081</v>
      </c>
      <c r="F30" s="1268"/>
      <c r="G30" s="459" t="s">
        <v>989</v>
      </c>
      <c r="H30" s="459" t="s">
        <v>98</v>
      </c>
      <c r="I30" s="132"/>
      <c r="J30" s="459">
        <v>1</v>
      </c>
      <c r="K30" s="57">
        <v>2400</v>
      </c>
      <c r="L30" s="606" t="str">
        <f t="shared" si="0"/>
        <v/>
      </c>
      <c r="M30" s="620" t="s">
        <v>23</v>
      </c>
      <c r="N30" s="431"/>
      <c r="O30" s="408"/>
      <c r="P30" s="90"/>
      <c r="R30" s="44"/>
    </row>
    <row r="31" spans="1:18" ht="15.75" customHeight="1">
      <c r="A31" s="2"/>
      <c r="B31" s="459">
        <v>1502</v>
      </c>
      <c r="C31" s="97" t="s">
        <v>975</v>
      </c>
      <c r="D31" s="97" t="s">
        <v>979</v>
      </c>
      <c r="E31" s="97" t="s">
        <v>1082</v>
      </c>
      <c r="F31" s="1268"/>
      <c r="G31" s="459" t="s">
        <v>989</v>
      </c>
      <c r="H31" s="459" t="s">
        <v>991</v>
      </c>
      <c r="I31" s="132"/>
      <c r="J31" s="459">
        <v>1</v>
      </c>
      <c r="K31" s="57">
        <v>2600</v>
      </c>
      <c r="L31" s="606" t="str">
        <f t="shared" si="0"/>
        <v/>
      </c>
      <c r="M31" s="620" t="s">
        <v>23</v>
      </c>
      <c r="N31" s="431"/>
      <c r="O31" s="408"/>
      <c r="P31" s="90"/>
      <c r="R31" s="44"/>
    </row>
    <row r="32" spans="1:18" ht="15.75" customHeight="1">
      <c r="A32" s="2"/>
      <c r="B32" s="459">
        <v>1502</v>
      </c>
      <c r="C32" s="97" t="s">
        <v>975</v>
      </c>
      <c r="D32" s="97" t="s">
        <v>980</v>
      </c>
      <c r="E32" s="97" t="s">
        <v>1083</v>
      </c>
      <c r="F32" s="1268"/>
      <c r="G32" s="459" t="s">
        <v>989</v>
      </c>
      <c r="H32" s="459" t="s">
        <v>102</v>
      </c>
      <c r="I32" s="777"/>
      <c r="J32" s="459">
        <v>1</v>
      </c>
      <c r="K32" s="57">
        <v>2600</v>
      </c>
      <c r="L32" s="606" t="str">
        <f t="shared" si="0"/>
        <v/>
      </c>
      <c r="M32" s="620" t="s">
        <v>23</v>
      </c>
      <c r="N32" s="431"/>
      <c r="O32" s="995"/>
      <c r="P32" s="90"/>
      <c r="R32" s="44"/>
    </row>
    <row r="33" spans="1:18" ht="15.75" customHeight="1">
      <c r="A33" s="2"/>
      <c r="B33" s="459">
        <v>1502</v>
      </c>
      <c r="C33" s="97" t="s">
        <v>975</v>
      </c>
      <c r="D33" s="97" t="s">
        <v>981</v>
      </c>
      <c r="E33" s="97" t="s">
        <v>1084</v>
      </c>
      <c r="F33" s="1268"/>
      <c r="G33" s="459" t="s">
        <v>989</v>
      </c>
      <c r="H33" s="459" t="s">
        <v>35</v>
      </c>
      <c r="I33" s="777"/>
      <c r="J33" s="459">
        <v>1</v>
      </c>
      <c r="K33" s="57">
        <v>2600</v>
      </c>
      <c r="L33" s="606" t="str">
        <f t="shared" si="0"/>
        <v/>
      </c>
      <c r="M33" s="620" t="s">
        <v>23</v>
      </c>
      <c r="N33" s="431"/>
      <c r="O33" s="995"/>
      <c r="P33" s="90"/>
      <c r="R33" s="44"/>
    </row>
    <row r="34" spans="1:18" ht="15.75" customHeight="1">
      <c r="A34" s="2"/>
      <c r="B34" s="459">
        <v>1502</v>
      </c>
      <c r="C34" s="97" t="s">
        <v>975</v>
      </c>
      <c r="D34" s="97" t="s">
        <v>974</v>
      </c>
      <c r="E34" s="97" t="s">
        <v>1085</v>
      </c>
      <c r="F34" s="1268"/>
      <c r="G34" s="459" t="s">
        <v>989</v>
      </c>
      <c r="H34" s="459" t="s">
        <v>992</v>
      </c>
      <c r="I34" s="777"/>
      <c r="J34" s="459">
        <v>1</v>
      </c>
      <c r="K34" s="57">
        <v>3000</v>
      </c>
      <c r="L34" s="606" t="str">
        <f t="shared" si="0"/>
        <v/>
      </c>
      <c r="M34" s="620" t="s">
        <v>23</v>
      </c>
      <c r="N34" s="431"/>
      <c r="O34" s="995"/>
      <c r="P34" s="90"/>
      <c r="R34" s="44"/>
    </row>
    <row r="35" spans="1:18" ht="15.75" customHeight="1">
      <c r="A35" s="2"/>
      <c r="B35" s="459">
        <v>1502</v>
      </c>
      <c r="C35" s="97" t="s">
        <v>975</v>
      </c>
      <c r="D35" s="97" t="s">
        <v>982</v>
      </c>
      <c r="E35" s="97" t="s">
        <v>1086</v>
      </c>
      <c r="F35" s="1268"/>
      <c r="G35" s="459" t="s">
        <v>989</v>
      </c>
      <c r="H35" s="459" t="s">
        <v>109</v>
      </c>
      <c r="I35" s="132" t="s">
        <v>1368</v>
      </c>
      <c r="J35" s="459">
        <v>1</v>
      </c>
      <c r="K35" s="57">
        <v>3000</v>
      </c>
      <c r="L35" s="606" t="str">
        <f t="shared" si="0"/>
        <v/>
      </c>
      <c r="M35" s="620" t="s">
        <v>23</v>
      </c>
      <c r="N35" s="431"/>
      <c r="O35" s="995"/>
      <c r="P35" s="90"/>
      <c r="R35" s="44"/>
    </row>
    <row r="36" spans="1:18" ht="15.75" customHeight="1">
      <c r="A36" s="2"/>
      <c r="B36" s="459">
        <v>1502</v>
      </c>
      <c r="C36" s="97" t="s">
        <v>975</v>
      </c>
      <c r="D36" s="97" t="s">
        <v>983</v>
      </c>
      <c r="E36" s="97" t="s">
        <v>1087</v>
      </c>
      <c r="F36" s="1268"/>
      <c r="G36" s="459" t="s">
        <v>989</v>
      </c>
      <c r="H36" s="459" t="s">
        <v>111</v>
      </c>
      <c r="I36" s="132" t="s">
        <v>1368</v>
      </c>
      <c r="J36" s="459">
        <v>1</v>
      </c>
      <c r="K36" s="57">
        <v>3000</v>
      </c>
      <c r="L36" s="606" t="str">
        <f t="shared" si="0"/>
        <v/>
      </c>
      <c r="M36" s="620" t="s">
        <v>23</v>
      </c>
      <c r="N36" s="431"/>
      <c r="O36" s="995"/>
      <c r="P36" s="90"/>
      <c r="R36" s="44"/>
    </row>
    <row r="37" spans="1:18" ht="15.75" customHeight="1">
      <c r="A37" s="2"/>
      <c r="B37" s="459">
        <v>1502</v>
      </c>
      <c r="C37" s="97" t="s">
        <v>975</v>
      </c>
      <c r="D37" s="97" t="s">
        <v>984</v>
      </c>
      <c r="E37" s="97" t="s">
        <v>1088</v>
      </c>
      <c r="F37" s="1268"/>
      <c r="G37" s="459" t="s">
        <v>989</v>
      </c>
      <c r="H37" s="459" t="s">
        <v>114</v>
      </c>
      <c r="I37" s="132"/>
      <c r="J37" s="459">
        <v>1</v>
      </c>
      <c r="K37" s="57">
        <v>3500</v>
      </c>
      <c r="L37" s="606" t="str">
        <f t="shared" si="0"/>
        <v/>
      </c>
      <c r="M37" s="620" t="s">
        <v>23</v>
      </c>
      <c r="N37" s="431"/>
      <c r="O37" s="995"/>
      <c r="P37" s="90"/>
      <c r="R37" s="44"/>
    </row>
    <row r="38" spans="1:18" ht="15.75" customHeight="1">
      <c r="A38" s="2"/>
      <c r="B38" s="459">
        <v>1502</v>
      </c>
      <c r="C38" s="97" t="s">
        <v>975</v>
      </c>
      <c r="D38" s="97" t="s">
        <v>985</v>
      </c>
      <c r="E38" s="97" t="s">
        <v>1089</v>
      </c>
      <c r="F38" s="1268"/>
      <c r="G38" s="459" t="s">
        <v>989</v>
      </c>
      <c r="H38" s="459" t="s">
        <v>116</v>
      </c>
      <c r="I38" s="132"/>
      <c r="J38" s="459">
        <v>1</v>
      </c>
      <c r="K38" s="57">
        <v>3500</v>
      </c>
      <c r="L38" s="606" t="str">
        <f t="shared" si="0"/>
        <v/>
      </c>
      <c r="M38" s="620" t="s">
        <v>23</v>
      </c>
      <c r="N38" s="431"/>
      <c r="O38" s="995"/>
      <c r="P38" s="90"/>
      <c r="R38" s="44"/>
    </row>
    <row r="39" spans="1:18" ht="15.75" customHeight="1">
      <c r="A39" s="2"/>
      <c r="B39" s="459">
        <v>1502</v>
      </c>
      <c r="C39" s="97" t="s">
        <v>975</v>
      </c>
      <c r="D39" s="97" t="s">
        <v>986</v>
      </c>
      <c r="E39" s="97" t="s">
        <v>1090</v>
      </c>
      <c r="F39" s="1268"/>
      <c r="G39" s="459" t="s">
        <v>989</v>
      </c>
      <c r="H39" s="459" t="s">
        <v>119</v>
      </c>
      <c r="I39" s="132"/>
      <c r="J39" s="459">
        <v>1</v>
      </c>
      <c r="K39" s="57">
        <v>3500</v>
      </c>
      <c r="L39" s="606" t="str">
        <f t="shared" si="0"/>
        <v/>
      </c>
      <c r="M39" s="620" t="s">
        <v>23</v>
      </c>
      <c r="N39" s="431"/>
      <c r="O39" s="995"/>
      <c r="P39" s="90"/>
      <c r="R39" s="44"/>
    </row>
    <row r="40" spans="1:18" ht="15.75" customHeight="1">
      <c r="A40" s="2"/>
      <c r="B40" s="459">
        <v>1502</v>
      </c>
      <c r="C40" s="97" t="s">
        <v>976</v>
      </c>
      <c r="D40" s="97" t="s">
        <v>977</v>
      </c>
      <c r="E40" s="97" t="s">
        <v>1091</v>
      </c>
      <c r="F40" s="1268" t="s">
        <v>987</v>
      </c>
      <c r="G40" s="459" t="s">
        <v>990</v>
      </c>
      <c r="H40" s="459" t="s">
        <v>96</v>
      </c>
      <c r="I40" s="1175" t="s">
        <v>1369</v>
      </c>
      <c r="J40" s="459">
        <v>1</v>
      </c>
      <c r="K40" s="57">
        <v>2400</v>
      </c>
      <c r="L40" s="606" t="str">
        <f t="shared" si="0"/>
        <v/>
      </c>
      <c r="M40" s="620" t="s">
        <v>23</v>
      </c>
      <c r="N40" s="431"/>
      <c r="O40" s="995"/>
      <c r="P40" s="90"/>
      <c r="R40" s="44"/>
    </row>
    <row r="41" spans="1:18" ht="15.75" customHeight="1">
      <c r="A41" s="2"/>
      <c r="B41" s="459">
        <v>1502</v>
      </c>
      <c r="C41" s="97" t="s">
        <v>976</v>
      </c>
      <c r="D41" s="97" t="s">
        <v>978</v>
      </c>
      <c r="E41" s="97" t="s">
        <v>1092</v>
      </c>
      <c r="F41" s="1268"/>
      <c r="G41" s="459" t="s">
        <v>990</v>
      </c>
      <c r="H41" s="459" t="s">
        <v>98</v>
      </c>
      <c r="I41" s="132"/>
      <c r="J41" s="459">
        <v>1</v>
      </c>
      <c r="K41" s="57">
        <v>2400</v>
      </c>
      <c r="L41" s="606" t="str">
        <f t="shared" si="0"/>
        <v/>
      </c>
      <c r="M41" s="620" t="s">
        <v>23</v>
      </c>
      <c r="N41" s="431"/>
      <c r="O41" s="995"/>
      <c r="P41" s="90"/>
      <c r="R41" s="44"/>
    </row>
    <row r="42" spans="1:18" ht="15.75" customHeight="1">
      <c r="A42" s="2"/>
      <c r="B42" s="459">
        <v>1502</v>
      </c>
      <c r="C42" s="97" t="s">
        <v>976</v>
      </c>
      <c r="D42" s="97" t="s">
        <v>979</v>
      </c>
      <c r="E42" s="97" t="s">
        <v>1093</v>
      </c>
      <c r="F42" s="1268"/>
      <c r="G42" s="459" t="s">
        <v>990</v>
      </c>
      <c r="H42" s="459" t="s">
        <v>991</v>
      </c>
      <c r="I42" s="132"/>
      <c r="J42" s="459">
        <v>1</v>
      </c>
      <c r="K42" s="57">
        <v>2600</v>
      </c>
      <c r="L42" s="606" t="str">
        <f t="shared" si="0"/>
        <v/>
      </c>
      <c r="M42" s="620" t="s">
        <v>23</v>
      </c>
      <c r="N42" s="431"/>
      <c r="O42" s="995"/>
      <c r="P42" s="90"/>
      <c r="R42" s="44"/>
    </row>
    <row r="43" spans="1:18" ht="15.75" customHeight="1">
      <c r="A43" s="2"/>
      <c r="B43" s="459">
        <v>1502</v>
      </c>
      <c r="C43" s="97" t="s">
        <v>976</v>
      </c>
      <c r="D43" s="97" t="s">
        <v>980</v>
      </c>
      <c r="E43" s="97" t="s">
        <v>1094</v>
      </c>
      <c r="F43" s="1268"/>
      <c r="G43" s="459" t="s">
        <v>990</v>
      </c>
      <c r="H43" s="459" t="s">
        <v>102</v>
      </c>
      <c r="I43" s="777"/>
      <c r="J43" s="459">
        <v>1</v>
      </c>
      <c r="K43" s="57">
        <v>2600</v>
      </c>
      <c r="L43" s="606" t="str">
        <f t="shared" si="0"/>
        <v/>
      </c>
      <c r="M43" s="620" t="s">
        <v>23</v>
      </c>
      <c r="N43" s="431"/>
      <c r="O43" s="995"/>
      <c r="P43" s="90"/>
      <c r="R43" s="44"/>
    </row>
    <row r="44" spans="1:18" ht="15.75" customHeight="1">
      <c r="A44" s="2"/>
      <c r="B44" s="459">
        <v>1502</v>
      </c>
      <c r="C44" s="97" t="s">
        <v>976</v>
      </c>
      <c r="D44" s="97" t="s">
        <v>981</v>
      </c>
      <c r="E44" s="97" t="s">
        <v>1095</v>
      </c>
      <c r="F44" s="1268"/>
      <c r="G44" s="459" t="s">
        <v>990</v>
      </c>
      <c r="H44" s="459" t="s">
        <v>35</v>
      </c>
      <c r="I44" s="777"/>
      <c r="J44" s="459">
        <v>1</v>
      </c>
      <c r="K44" s="57">
        <v>2600</v>
      </c>
      <c r="L44" s="606" t="str">
        <f t="shared" si="0"/>
        <v/>
      </c>
      <c r="M44" s="620" t="s">
        <v>23</v>
      </c>
      <c r="N44" s="431"/>
      <c r="O44" s="995"/>
      <c r="P44" s="90"/>
      <c r="R44" s="44"/>
    </row>
    <row r="45" spans="1:18" ht="15.75" customHeight="1">
      <c r="A45" s="2"/>
      <c r="B45" s="459">
        <v>1502</v>
      </c>
      <c r="C45" s="97" t="s">
        <v>976</v>
      </c>
      <c r="D45" s="97" t="s">
        <v>974</v>
      </c>
      <c r="E45" s="97" t="s">
        <v>1096</v>
      </c>
      <c r="F45" s="1268"/>
      <c r="G45" s="459" t="s">
        <v>990</v>
      </c>
      <c r="H45" s="459" t="s">
        <v>992</v>
      </c>
      <c r="I45" s="777"/>
      <c r="J45" s="459">
        <v>1</v>
      </c>
      <c r="K45" s="57">
        <v>3000</v>
      </c>
      <c r="L45" s="606" t="str">
        <f t="shared" si="0"/>
        <v/>
      </c>
      <c r="M45" s="620" t="s">
        <v>23</v>
      </c>
      <c r="N45" s="431"/>
      <c r="O45" s="995"/>
      <c r="P45" s="90"/>
      <c r="R45" s="44"/>
    </row>
    <row r="46" spans="1:18" ht="15.75" customHeight="1">
      <c r="A46" s="2"/>
      <c r="B46" s="459">
        <v>1502</v>
      </c>
      <c r="C46" s="97" t="s">
        <v>976</v>
      </c>
      <c r="D46" s="97" t="s">
        <v>982</v>
      </c>
      <c r="E46" s="97" t="s">
        <v>1097</v>
      </c>
      <c r="F46" s="1268"/>
      <c r="G46" s="459" t="s">
        <v>990</v>
      </c>
      <c r="H46" s="459" t="s">
        <v>109</v>
      </c>
      <c r="I46" s="132" t="s">
        <v>1368</v>
      </c>
      <c r="J46" s="459">
        <v>1</v>
      </c>
      <c r="K46" s="57">
        <v>3000</v>
      </c>
      <c r="L46" s="606" t="str">
        <f t="shared" si="0"/>
        <v/>
      </c>
      <c r="M46" s="620" t="s">
        <v>23</v>
      </c>
      <c r="N46" s="431"/>
      <c r="O46" s="995"/>
      <c r="P46" s="90"/>
      <c r="R46" s="44"/>
    </row>
    <row r="47" spans="1:18" ht="15.75" customHeight="1">
      <c r="A47" s="2"/>
      <c r="B47" s="459">
        <v>1502</v>
      </c>
      <c r="C47" s="97" t="s">
        <v>976</v>
      </c>
      <c r="D47" s="97" t="s">
        <v>983</v>
      </c>
      <c r="E47" s="97" t="s">
        <v>1313</v>
      </c>
      <c r="F47" s="1268"/>
      <c r="G47" s="459" t="s">
        <v>990</v>
      </c>
      <c r="H47" s="459" t="s">
        <v>111</v>
      </c>
      <c r="I47" s="1175" t="s">
        <v>1369</v>
      </c>
      <c r="J47" s="459">
        <v>1</v>
      </c>
      <c r="K47" s="57">
        <v>3000</v>
      </c>
      <c r="L47" s="606" t="str">
        <f t="shared" si="0"/>
        <v/>
      </c>
      <c r="M47" s="620" t="s">
        <v>23</v>
      </c>
      <c r="N47" s="431"/>
      <c r="O47" s="995"/>
      <c r="P47" s="90"/>
      <c r="R47" s="44"/>
    </row>
    <row r="48" spans="1:18" ht="15.75" customHeight="1">
      <c r="A48" s="2"/>
      <c r="B48" s="459">
        <v>1502</v>
      </c>
      <c r="C48" s="97" t="s">
        <v>976</v>
      </c>
      <c r="D48" s="97" t="s">
        <v>984</v>
      </c>
      <c r="E48" s="97" t="s">
        <v>1314</v>
      </c>
      <c r="F48" s="1268"/>
      <c r="G48" s="459" t="s">
        <v>990</v>
      </c>
      <c r="H48" s="459" t="s">
        <v>114</v>
      </c>
      <c r="I48" s="132" t="s">
        <v>1368</v>
      </c>
      <c r="J48" s="459">
        <v>1</v>
      </c>
      <c r="K48" s="57">
        <v>3500</v>
      </c>
      <c r="L48" s="606" t="str">
        <f t="shared" si="0"/>
        <v/>
      </c>
      <c r="M48" s="620" t="s">
        <v>23</v>
      </c>
      <c r="N48" s="431"/>
      <c r="O48" s="995"/>
      <c r="P48" s="90"/>
      <c r="R48" s="44"/>
    </row>
    <row r="49" spans="1:18" ht="15.75" customHeight="1">
      <c r="A49" s="2"/>
      <c r="B49" s="459">
        <v>1502</v>
      </c>
      <c r="C49" s="97" t="s">
        <v>976</v>
      </c>
      <c r="D49" s="97" t="s">
        <v>985</v>
      </c>
      <c r="E49" s="97" t="s">
        <v>1315</v>
      </c>
      <c r="F49" s="1268"/>
      <c r="G49" s="459" t="s">
        <v>990</v>
      </c>
      <c r="H49" s="459" t="s">
        <v>116</v>
      </c>
      <c r="I49" s="777"/>
      <c r="J49" s="459">
        <v>1</v>
      </c>
      <c r="K49" s="57">
        <v>3500</v>
      </c>
      <c r="L49" s="606" t="str">
        <f t="shared" si="0"/>
        <v/>
      </c>
      <c r="M49" s="620" t="s">
        <v>23</v>
      </c>
      <c r="N49" s="431"/>
      <c r="O49" s="995"/>
      <c r="P49" s="90"/>
      <c r="R49" s="44"/>
    </row>
    <row r="50" spans="1:18" ht="15.75" customHeight="1">
      <c r="A50" s="2"/>
      <c r="B50" s="60">
        <v>1502</v>
      </c>
      <c r="C50" s="125" t="s">
        <v>976</v>
      </c>
      <c r="D50" s="125" t="s">
        <v>986</v>
      </c>
      <c r="E50" s="98" t="s">
        <v>1316</v>
      </c>
      <c r="F50" s="1343"/>
      <c r="G50" s="60" t="s">
        <v>990</v>
      </c>
      <c r="H50" s="60" t="s">
        <v>119</v>
      </c>
      <c r="I50" s="132" t="s">
        <v>1368</v>
      </c>
      <c r="J50" s="60">
        <v>1</v>
      </c>
      <c r="K50" s="61">
        <v>3500</v>
      </c>
      <c r="L50" s="762" t="str">
        <f t="shared" si="0"/>
        <v/>
      </c>
      <c r="M50" s="621" t="s">
        <v>23</v>
      </c>
      <c r="N50" s="431"/>
      <c r="O50" s="995"/>
      <c r="P50" s="90"/>
      <c r="R50" s="44"/>
    </row>
    <row r="51" spans="1:18" ht="15.75" customHeight="1">
      <c r="A51" s="2"/>
      <c r="B51" s="458">
        <v>1504</v>
      </c>
      <c r="C51" s="99" t="s">
        <v>993</v>
      </c>
      <c r="D51" s="99" t="s">
        <v>977</v>
      </c>
      <c r="E51" s="857" t="s">
        <v>1098</v>
      </c>
      <c r="F51" s="1344" t="s">
        <v>996</v>
      </c>
      <c r="G51" s="458" t="s">
        <v>949</v>
      </c>
      <c r="H51" s="458" t="s">
        <v>96</v>
      </c>
      <c r="I51" s="765"/>
      <c r="J51" s="458">
        <v>1</v>
      </c>
      <c r="K51" s="56">
        <v>2400</v>
      </c>
      <c r="L51" s="638" t="str">
        <f t="shared" si="0"/>
        <v/>
      </c>
      <c r="M51" s="501" t="s">
        <v>23</v>
      </c>
      <c r="N51" s="431"/>
      <c r="P51" s="90"/>
      <c r="R51" s="44"/>
    </row>
    <row r="52" spans="1:18" ht="15.75" customHeight="1">
      <c r="A52" s="2"/>
      <c r="B52" s="459">
        <v>1504</v>
      </c>
      <c r="C52" s="97" t="s">
        <v>993</v>
      </c>
      <c r="D52" s="97" t="s">
        <v>978</v>
      </c>
      <c r="E52" s="855" t="s">
        <v>1099</v>
      </c>
      <c r="F52" s="1268"/>
      <c r="G52" s="459" t="s">
        <v>949</v>
      </c>
      <c r="H52" s="459" t="s">
        <v>98</v>
      </c>
      <c r="I52" s="132"/>
      <c r="J52" s="459">
        <v>1</v>
      </c>
      <c r="K52" s="57">
        <v>2400</v>
      </c>
      <c r="L52" s="606" t="str">
        <f t="shared" si="0"/>
        <v/>
      </c>
      <c r="M52" s="508" t="s">
        <v>23</v>
      </c>
      <c r="N52" s="431"/>
      <c r="P52" s="90"/>
      <c r="R52" s="44"/>
    </row>
    <row r="53" spans="1:18" ht="15.75" customHeight="1">
      <c r="A53" s="2"/>
      <c r="B53" s="459">
        <v>1504</v>
      </c>
      <c r="C53" s="97" t="s">
        <v>993</v>
      </c>
      <c r="D53" s="97" t="s">
        <v>979</v>
      </c>
      <c r="E53" s="855" t="s">
        <v>1100</v>
      </c>
      <c r="F53" s="1268"/>
      <c r="G53" s="459" t="s">
        <v>949</v>
      </c>
      <c r="H53" s="459" t="s">
        <v>991</v>
      </c>
      <c r="I53" s="132"/>
      <c r="J53" s="459">
        <v>1</v>
      </c>
      <c r="K53" s="57">
        <v>2600</v>
      </c>
      <c r="L53" s="606" t="str">
        <f t="shared" si="0"/>
        <v/>
      </c>
      <c r="M53" s="508" t="s">
        <v>23</v>
      </c>
      <c r="N53" s="431"/>
      <c r="P53" s="90"/>
      <c r="R53" s="44"/>
    </row>
    <row r="54" spans="1:18" ht="15.75" customHeight="1">
      <c r="A54" s="2"/>
      <c r="B54" s="459">
        <v>1504</v>
      </c>
      <c r="C54" s="97" t="s">
        <v>993</v>
      </c>
      <c r="D54" s="97" t="s">
        <v>980</v>
      </c>
      <c r="E54" s="855" t="s">
        <v>1101</v>
      </c>
      <c r="F54" s="1268"/>
      <c r="G54" s="459" t="s">
        <v>949</v>
      </c>
      <c r="H54" s="459" t="s">
        <v>102</v>
      </c>
      <c r="I54" s="132"/>
      <c r="J54" s="459">
        <v>1</v>
      </c>
      <c r="K54" s="57">
        <v>2600</v>
      </c>
      <c r="L54" s="606" t="str">
        <f t="shared" si="0"/>
        <v/>
      </c>
      <c r="M54" s="508" t="s">
        <v>23</v>
      </c>
      <c r="N54" s="431"/>
      <c r="P54" s="90"/>
      <c r="R54" s="44"/>
    </row>
    <row r="55" spans="1:18" ht="15.75" customHeight="1">
      <c r="A55" s="2"/>
      <c r="B55" s="459">
        <v>1504</v>
      </c>
      <c r="C55" s="97" t="s">
        <v>993</v>
      </c>
      <c r="D55" s="97" t="s">
        <v>981</v>
      </c>
      <c r="E55" s="855" t="s">
        <v>1102</v>
      </c>
      <c r="F55" s="1268"/>
      <c r="G55" s="459" t="s">
        <v>949</v>
      </c>
      <c r="H55" s="459" t="s">
        <v>35</v>
      </c>
      <c r="I55" s="132"/>
      <c r="J55" s="459">
        <v>1</v>
      </c>
      <c r="K55" s="57">
        <v>2600</v>
      </c>
      <c r="L55" s="606" t="str">
        <f t="shared" si="0"/>
        <v/>
      </c>
      <c r="M55" s="508" t="s">
        <v>23</v>
      </c>
      <c r="N55" s="431"/>
      <c r="P55" s="90"/>
      <c r="R55" s="44"/>
    </row>
    <row r="56" spans="1:18" ht="15.75" customHeight="1">
      <c r="A56" s="2"/>
      <c r="B56" s="459">
        <v>1504</v>
      </c>
      <c r="C56" s="97" t="s">
        <v>993</v>
      </c>
      <c r="D56" s="97" t="s">
        <v>974</v>
      </c>
      <c r="E56" s="855" t="s">
        <v>1103</v>
      </c>
      <c r="F56" s="1268"/>
      <c r="G56" s="459" t="s">
        <v>949</v>
      </c>
      <c r="H56" s="459" t="s">
        <v>992</v>
      </c>
      <c r="I56" s="132"/>
      <c r="J56" s="459">
        <v>1</v>
      </c>
      <c r="K56" s="57">
        <v>3000</v>
      </c>
      <c r="L56" s="606" t="str">
        <f t="shared" si="0"/>
        <v/>
      </c>
      <c r="M56" s="508" t="s">
        <v>23</v>
      </c>
      <c r="N56" s="431"/>
      <c r="P56" s="90"/>
      <c r="R56" s="44"/>
    </row>
    <row r="57" spans="1:18" ht="15.75" customHeight="1">
      <c r="A57" s="2"/>
      <c r="B57" s="459">
        <v>1504</v>
      </c>
      <c r="C57" s="97" t="s">
        <v>993</v>
      </c>
      <c r="D57" s="97" t="s">
        <v>983</v>
      </c>
      <c r="E57" s="855" t="s">
        <v>1104</v>
      </c>
      <c r="F57" s="1268"/>
      <c r="G57" s="459" t="s">
        <v>949</v>
      </c>
      <c r="H57" s="459" t="s">
        <v>111</v>
      </c>
      <c r="I57" s="132"/>
      <c r="J57" s="459">
        <v>1</v>
      </c>
      <c r="K57" s="57">
        <v>3000</v>
      </c>
      <c r="L57" s="606" t="str">
        <f t="shared" si="0"/>
        <v/>
      </c>
      <c r="M57" s="508" t="s">
        <v>23</v>
      </c>
      <c r="N57" s="431"/>
      <c r="P57" s="90"/>
      <c r="R57" s="44"/>
    </row>
    <row r="58" spans="1:18" ht="15.75" customHeight="1">
      <c r="A58" s="2"/>
      <c r="B58" s="459">
        <v>1504</v>
      </c>
      <c r="C58" s="97" t="s">
        <v>993</v>
      </c>
      <c r="D58" s="97" t="s">
        <v>984</v>
      </c>
      <c r="E58" s="855" t="s">
        <v>1105</v>
      </c>
      <c r="F58" s="1268"/>
      <c r="G58" s="459" t="s">
        <v>949</v>
      </c>
      <c r="H58" s="459" t="s">
        <v>114</v>
      </c>
      <c r="I58" s="132"/>
      <c r="J58" s="459">
        <v>1</v>
      </c>
      <c r="K58" s="57">
        <v>3500</v>
      </c>
      <c r="L58" s="606" t="str">
        <f t="shared" si="0"/>
        <v/>
      </c>
      <c r="M58" s="508" t="s">
        <v>23</v>
      </c>
      <c r="N58" s="431"/>
      <c r="P58" s="90"/>
      <c r="R58" s="44"/>
    </row>
    <row r="59" spans="1:18" ht="15.75" customHeight="1">
      <c r="A59" s="2"/>
      <c r="B59" s="459">
        <v>1504</v>
      </c>
      <c r="C59" s="97" t="s">
        <v>993</v>
      </c>
      <c r="D59" s="97" t="s">
        <v>985</v>
      </c>
      <c r="E59" s="855" t="s">
        <v>1106</v>
      </c>
      <c r="F59" s="1268"/>
      <c r="G59" s="459" t="s">
        <v>949</v>
      </c>
      <c r="H59" s="459" t="s">
        <v>116</v>
      </c>
      <c r="I59" s="132"/>
      <c r="J59" s="459">
        <v>1</v>
      </c>
      <c r="K59" s="57">
        <v>3500</v>
      </c>
      <c r="L59" s="606" t="str">
        <f t="shared" si="0"/>
        <v/>
      </c>
      <c r="M59" s="508" t="s">
        <v>23</v>
      </c>
      <c r="N59" s="431"/>
      <c r="P59" s="90"/>
      <c r="R59" s="44"/>
    </row>
    <row r="60" spans="1:18" ht="15.75" customHeight="1">
      <c r="A60" s="2"/>
      <c r="B60" s="459">
        <v>1504</v>
      </c>
      <c r="C60" s="97" t="s">
        <v>993</v>
      </c>
      <c r="D60" s="97" t="s">
        <v>986</v>
      </c>
      <c r="E60" s="855" t="s">
        <v>1107</v>
      </c>
      <c r="F60" s="1268"/>
      <c r="G60" s="459" t="s">
        <v>949</v>
      </c>
      <c r="H60" s="459" t="s">
        <v>119</v>
      </c>
      <c r="I60" s="132" t="s">
        <v>1368</v>
      </c>
      <c r="J60" s="459">
        <v>1</v>
      </c>
      <c r="K60" s="57">
        <v>3500</v>
      </c>
      <c r="L60" s="606" t="str">
        <f t="shared" si="0"/>
        <v/>
      </c>
      <c r="M60" s="508" t="s">
        <v>23</v>
      </c>
      <c r="N60" s="431"/>
      <c r="P60" s="90"/>
      <c r="R60" s="44"/>
    </row>
    <row r="61" spans="1:18" ht="15.75" customHeight="1">
      <c r="A61" s="2"/>
      <c r="B61" s="459">
        <v>1504</v>
      </c>
      <c r="C61" s="97" t="s">
        <v>994</v>
      </c>
      <c r="D61" s="97" t="s">
        <v>977</v>
      </c>
      <c r="E61" s="855" t="s">
        <v>1108</v>
      </c>
      <c r="F61" s="1268" t="s">
        <v>996</v>
      </c>
      <c r="G61" s="459" t="s">
        <v>950</v>
      </c>
      <c r="H61" s="459" t="s">
        <v>96</v>
      </c>
      <c r="I61" s="132"/>
      <c r="J61" s="459">
        <v>1</v>
      </c>
      <c r="K61" s="57">
        <v>2400</v>
      </c>
      <c r="L61" s="606" t="str">
        <f t="shared" si="0"/>
        <v/>
      </c>
      <c r="M61" s="508" t="s">
        <v>23</v>
      </c>
      <c r="N61" s="431"/>
      <c r="P61" s="90"/>
      <c r="R61" s="44"/>
    </row>
    <row r="62" spans="1:18" ht="15.75" customHeight="1">
      <c r="A62" s="2"/>
      <c r="B62" s="459">
        <v>1504</v>
      </c>
      <c r="C62" s="97" t="s">
        <v>994</v>
      </c>
      <c r="D62" s="97" t="s">
        <v>978</v>
      </c>
      <c r="E62" s="855" t="s">
        <v>1109</v>
      </c>
      <c r="F62" s="1268"/>
      <c r="G62" s="459" t="s">
        <v>950</v>
      </c>
      <c r="H62" s="459" t="s">
        <v>98</v>
      </c>
      <c r="I62" s="132"/>
      <c r="J62" s="459">
        <v>1</v>
      </c>
      <c r="K62" s="57">
        <v>2400</v>
      </c>
      <c r="L62" s="606" t="str">
        <f t="shared" si="0"/>
        <v/>
      </c>
      <c r="M62" s="508" t="s">
        <v>23</v>
      </c>
      <c r="N62" s="431"/>
      <c r="P62" s="90"/>
      <c r="R62" s="44"/>
    </row>
    <row r="63" spans="1:18" ht="15.75" customHeight="1">
      <c r="A63" s="2"/>
      <c r="B63" s="459">
        <v>1504</v>
      </c>
      <c r="C63" s="97" t="s">
        <v>994</v>
      </c>
      <c r="D63" s="97" t="s">
        <v>979</v>
      </c>
      <c r="E63" s="855" t="s">
        <v>1110</v>
      </c>
      <c r="F63" s="1268"/>
      <c r="G63" s="459" t="s">
        <v>950</v>
      </c>
      <c r="H63" s="459" t="s">
        <v>991</v>
      </c>
      <c r="I63" s="132"/>
      <c r="J63" s="459">
        <v>1</v>
      </c>
      <c r="K63" s="57">
        <v>2600</v>
      </c>
      <c r="L63" s="606" t="str">
        <f t="shared" si="0"/>
        <v/>
      </c>
      <c r="M63" s="508" t="s">
        <v>23</v>
      </c>
      <c r="N63" s="431"/>
      <c r="P63" s="90"/>
      <c r="R63" s="44"/>
    </row>
    <row r="64" spans="1:18" ht="15.75" customHeight="1">
      <c r="A64" s="2"/>
      <c r="B64" s="459">
        <v>1504</v>
      </c>
      <c r="C64" s="97" t="s">
        <v>994</v>
      </c>
      <c r="D64" s="97" t="s">
        <v>980</v>
      </c>
      <c r="E64" s="855" t="s">
        <v>1111</v>
      </c>
      <c r="F64" s="1268"/>
      <c r="G64" s="459" t="s">
        <v>950</v>
      </c>
      <c r="H64" s="459" t="s">
        <v>102</v>
      </c>
      <c r="I64" s="777"/>
      <c r="J64" s="459">
        <v>1</v>
      </c>
      <c r="K64" s="57">
        <v>2600</v>
      </c>
      <c r="L64" s="606" t="str">
        <f t="shared" si="0"/>
        <v/>
      </c>
      <c r="M64" s="508" t="s">
        <v>23</v>
      </c>
      <c r="N64" s="431"/>
      <c r="P64" s="90"/>
      <c r="R64" s="44"/>
    </row>
    <row r="65" spans="1:18" ht="15.75" customHeight="1">
      <c r="A65" s="2"/>
      <c r="B65" s="459">
        <v>1504</v>
      </c>
      <c r="C65" s="97" t="s">
        <v>994</v>
      </c>
      <c r="D65" s="97" t="s">
        <v>981</v>
      </c>
      <c r="E65" s="855" t="s">
        <v>1112</v>
      </c>
      <c r="F65" s="1268"/>
      <c r="G65" s="459" t="s">
        <v>950</v>
      </c>
      <c r="H65" s="459" t="s">
        <v>35</v>
      </c>
      <c r="I65" s="777"/>
      <c r="J65" s="459">
        <v>1</v>
      </c>
      <c r="K65" s="57">
        <v>2600</v>
      </c>
      <c r="L65" s="606" t="str">
        <f t="shared" si="0"/>
        <v/>
      </c>
      <c r="M65" s="508" t="s">
        <v>23</v>
      </c>
      <c r="N65" s="431"/>
      <c r="P65" s="90"/>
      <c r="R65" s="44"/>
    </row>
    <row r="66" spans="1:18" ht="15.75" customHeight="1">
      <c r="A66" s="2"/>
      <c r="B66" s="459">
        <v>1504</v>
      </c>
      <c r="C66" s="97" t="s">
        <v>994</v>
      </c>
      <c r="D66" s="97" t="s">
        <v>974</v>
      </c>
      <c r="E66" s="855" t="s">
        <v>1113</v>
      </c>
      <c r="F66" s="1268"/>
      <c r="G66" s="459" t="s">
        <v>950</v>
      </c>
      <c r="H66" s="459" t="s">
        <v>992</v>
      </c>
      <c r="I66" s="777"/>
      <c r="J66" s="459">
        <v>1</v>
      </c>
      <c r="K66" s="57">
        <v>3000</v>
      </c>
      <c r="L66" s="606" t="str">
        <f t="shared" si="0"/>
        <v/>
      </c>
      <c r="M66" s="508" t="s">
        <v>23</v>
      </c>
      <c r="N66" s="431"/>
      <c r="P66" s="90"/>
      <c r="R66" s="44"/>
    </row>
    <row r="67" spans="1:18" ht="15.75" customHeight="1">
      <c r="A67" s="2"/>
      <c r="B67" s="459">
        <v>1504</v>
      </c>
      <c r="C67" s="97" t="s">
        <v>994</v>
      </c>
      <c r="D67" s="97" t="s">
        <v>983</v>
      </c>
      <c r="E67" s="855" t="s">
        <v>1114</v>
      </c>
      <c r="F67" s="1268"/>
      <c r="G67" s="459" t="s">
        <v>950</v>
      </c>
      <c r="H67" s="459" t="s">
        <v>111</v>
      </c>
      <c r="I67" s="777"/>
      <c r="J67" s="459">
        <v>1</v>
      </c>
      <c r="K67" s="57">
        <v>3000</v>
      </c>
      <c r="L67" s="606" t="str">
        <f t="shared" si="0"/>
        <v/>
      </c>
      <c r="M67" s="508" t="s">
        <v>23</v>
      </c>
      <c r="N67" s="431"/>
      <c r="P67" s="90"/>
      <c r="R67" s="44"/>
    </row>
    <row r="68" spans="1:18" ht="15.75" customHeight="1">
      <c r="A68" s="2"/>
      <c r="B68" s="459">
        <v>1504</v>
      </c>
      <c r="C68" s="97" t="s">
        <v>994</v>
      </c>
      <c r="D68" s="97" t="s">
        <v>984</v>
      </c>
      <c r="E68" s="855" t="s">
        <v>1115</v>
      </c>
      <c r="F68" s="1268"/>
      <c r="G68" s="459" t="s">
        <v>950</v>
      </c>
      <c r="H68" s="459" t="s">
        <v>114</v>
      </c>
      <c r="I68" s="132"/>
      <c r="J68" s="459">
        <v>1</v>
      </c>
      <c r="K68" s="57">
        <v>3500</v>
      </c>
      <c r="L68" s="606" t="str">
        <f t="shared" si="0"/>
        <v/>
      </c>
      <c r="M68" s="508" t="s">
        <v>23</v>
      </c>
      <c r="N68" s="431"/>
      <c r="P68" s="90"/>
      <c r="R68" s="44"/>
    </row>
    <row r="69" spans="1:18" ht="15.75" customHeight="1">
      <c r="A69" s="2"/>
      <c r="B69" s="459">
        <v>1504</v>
      </c>
      <c r="C69" s="97" t="s">
        <v>994</v>
      </c>
      <c r="D69" s="97" t="s">
        <v>985</v>
      </c>
      <c r="E69" s="855" t="s">
        <v>1116</v>
      </c>
      <c r="F69" s="1268"/>
      <c r="G69" s="459" t="s">
        <v>950</v>
      </c>
      <c r="H69" s="459" t="s">
        <v>116</v>
      </c>
      <c r="I69" s="132"/>
      <c r="J69" s="459">
        <v>1</v>
      </c>
      <c r="K69" s="57">
        <v>3500</v>
      </c>
      <c r="L69" s="606" t="str">
        <f t="shared" si="0"/>
        <v/>
      </c>
      <c r="M69" s="508" t="s">
        <v>23</v>
      </c>
      <c r="N69" s="431"/>
      <c r="P69" s="90"/>
      <c r="R69" s="44"/>
    </row>
    <row r="70" spans="1:18" ht="15.75" customHeight="1">
      <c r="A70" s="2"/>
      <c r="B70" s="459">
        <v>1504</v>
      </c>
      <c r="C70" s="97" t="s">
        <v>994</v>
      </c>
      <c r="D70" s="97" t="s">
        <v>986</v>
      </c>
      <c r="E70" s="855" t="s">
        <v>1117</v>
      </c>
      <c r="F70" s="1268"/>
      <c r="G70" s="459" t="s">
        <v>950</v>
      </c>
      <c r="H70" s="459" t="s">
        <v>119</v>
      </c>
      <c r="I70" s="132" t="s">
        <v>1368</v>
      </c>
      <c r="J70" s="459">
        <v>1</v>
      </c>
      <c r="K70" s="57">
        <v>3500</v>
      </c>
      <c r="L70" s="606" t="str">
        <f t="shared" si="0"/>
        <v/>
      </c>
      <c r="M70" s="508" t="s">
        <v>23</v>
      </c>
      <c r="N70" s="431"/>
      <c r="P70" s="90"/>
      <c r="R70" s="44"/>
    </row>
    <row r="71" spans="1:18" ht="15.75" customHeight="1">
      <c r="A71" s="2"/>
      <c r="B71" s="459">
        <v>1504</v>
      </c>
      <c r="C71" s="97" t="s">
        <v>995</v>
      </c>
      <c r="D71" s="97" t="s">
        <v>977</v>
      </c>
      <c r="E71" s="855" t="s">
        <v>1118</v>
      </c>
      <c r="F71" s="1268" t="s">
        <v>996</v>
      </c>
      <c r="G71" s="459" t="s">
        <v>951</v>
      </c>
      <c r="H71" s="459" t="s">
        <v>96</v>
      </c>
      <c r="I71" s="132"/>
      <c r="J71" s="459">
        <v>1</v>
      </c>
      <c r="K71" s="57">
        <v>2400</v>
      </c>
      <c r="L71" s="606" t="str">
        <f t="shared" si="0"/>
        <v/>
      </c>
      <c r="M71" s="508" t="s">
        <v>23</v>
      </c>
      <c r="N71" s="431"/>
      <c r="P71" s="90"/>
      <c r="R71" s="44"/>
    </row>
    <row r="72" spans="1:18" ht="15.75" customHeight="1">
      <c r="A72" s="2"/>
      <c r="B72" s="459">
        <v>1504</v>
      </c>
      <c r="C72" s="97" t="s">
        <v>995</v>
      </c>
      <c r="D72" s="97" t="s">
        <v>978</v>
      </c>
      <c r="E72" s="855" t="s">
        <v>1119</v>
      </c>
      <c r="F72" s="1268"/>
      <c r="G72" s="459" t="s">
        <v>951</v>
      </c>
      <c r="H72" s="459" t="s">
        <v>98</v>
      </c>
      <c r="I72" s="132"/>
      <c r="J72" s="459">
        <v>1</v>
      </c>
      <c r="K72" s="57">
        <v>2400</v>
      </c>
      <c r="L72" s="606" t="str">
        <f t="shared" ref="L72:L135" si="1">IFERROR(IF(N72=0,"",ROUNDUP(N72/J72,0)),"")</f>
        <v/>
      </c>
      <c r="M72" s="508" t="s">
        <v>23</v>
      </c>
      <c r="N72" s="431"/>
      <c r="P72" s="90"/>
      <c r="R72" s="44"/>
    </row>
    <row r="73" spans="1:18" ht="15.75" customHeight="1">
      <c r="A73" s="2"/>
      <c r="B73" s="459">
        <v>1504</v>
      </c>
      <c r="C73" s="97" t="s">
        <v>995</v>
      </c>
      <c r="D73" s="97" t="s">
        <v>979</v>
      </c>
      <c r="E73" s="855" t="s">
        <v>1120</v>
      </c>
      <c r="F73" s="1268"/>
      <c r="G73" s="459" t="s">
        <v>951</v>
      </c>
      <c r="H73" s="459" t="s">
        <v>991</v>
      </c>
      <c r="I73" s="132"/>
      <c r="J73" s="459">
        <v>1</v>
      </c>
      <c r="K73" s="57">
        <v>2600</v>
      </c>
      <c r="L73" s="606" t="str">
        <f t="shared" si="1"/>
        <v/>
      </c>
      <c r="M73" s="508" t="s">
        <v>23</v>
      </c>
      <c r="N73" s="431"/>
      <c r="P73" s="90"/>
      <c r="R73" s="44"/>
    </row>
    <row r="74" spans="1:18" ht="15.75" customHeight="1">
      <c r="A74" s="2"/>
      <c r="B74" s="459">
        <v>1504</v>
      </c>
      <c r="C74" s="97" t="s">
        <v>995</v>
      </c>
      <c r="D74" s="97" t="s">
        <v>980</v>
      </c>
      <c r="E74" s="855" t="s">
        <v>1121</v>
      </c>
      <c r="F74" s="1268"/>
      <c r="G74" s="459" t="s">
        <v>951</v>
      </c>
      <c r="H74" s="459" t="s">
        <v>102</v>
      </c>
      <c r="I74" s="777"/>
      <c r="J74" s="459">
        <v>1</v>
      </c>
      <c r="K74" s="57">
        <v>2600</v>
      </c>
      <c r="L74" s="606" t="str">
        <f t="shared" si="1"/>
        <v/>
      </c>
      <c r="M74" s="508" t="s">
        <v>23</v>
      </c>
      <c r="N74" s="431"/>
      <c r="P74" s="90"/>
      <c r="R74" s="44"/>
    </row>
    <row r="75" spans="1:18" ht="15.75" customHeight="1">
      <c r="A75" s="2"/>
      <c r="B75" s="459">
        <v>1504</v>
      </c>
      <c r="C75" s="97" t="s">
        <v>995</v>
      </c>
      <c r="D75" s="97" t="s">
        <v>981</v>
      </c>
      <c r="E75" s="855" t="s">
        <v>1122</v>
      </c>
      <c r="F75" s="1268"/>
      <c r="G75" s="459" t="s">
        <v>951</v>
      </c>
      <c r="H75" s="459" t="s">
        <v>35</v>
      </c>
      <c r="I75" s="777"/>
      <c r="J75" s="459">
        <v>1</v>
      </c>
      <c r="K75" s="57">
        <v>2600</v>
      </c>
      <c r="L75" s="606" t="str">
        <f t="shared" si="1"/>
        <v/>
      </c>
      <c r="M75" s="508" t="s">
        <v>23</v>
      </c>
      <c r="N75" s="431"/>
      <c r="P75" s="90"/>
      <c r="R75" s="44"/>
    </row>
    <row r="76" spans="1:18" ht="15.75" customHeight="1">
      <c r="A76" s="2"/>
      <c r="B76" s="459">
        <v>1504</v>
      </c>
      <c r="C76" s="97" t="s">
        <v>995</v>
      </c>
      <c r="D76" s="97" t="s">
        <v>974</v>
      </c>
      <c r="E76" s="855" t="s">
        <v>1123</v>
      </c>
      <c r="F76" s="1268"/>
      <c r="G76" s="459" t="s">
        <v>951</v>
      </c>
      <c r="H76" s="459" t="s">
        <v>992</v>
      </c>
      <c r="I76" s="777"/>
      <c r="J76" s="459">
        <v>1</v>
      </c>
      <c r="K76" s="57">
        <v>3000</v>
      </c>
      <c r="L76" s="606" t="str">
        <f t="shared" si="1"/>
        <v/>
      </c>
      <c r="M76" s="508" t="s">
        <v>23</v>
      </c>
      <c r="N76" s="431"/>
      <c r="P76" s="90"/>
      <c r="R76" s="44"/>
    </row>
    <row r="77" spans="1:18" ht="15.75" customHeight="1">
      <c r="A77" s="2"/>
      <c r="B77" s="459">
        <v>1504</v>
      </c>
      <c r="C77" s="97" t="s">
        <v>995</v>
      </c>
      <c r="D77" s="97" t="s">
        <v>983</v>
      </c>
      <c r="E77" s="855" t="s">
        <v>1124</v>
      </c>
      <c r="F77" s="1268"/>
      <c r="G77" s="459" t="s">
        <v>951</v>
      </c>
      <c r="H77" s="459" t="s">
        <v>111</v>
      </c>
      <c r="I77" s="777"/>
      <c r="J77" s="459">
        <v>1</v>
      </c>
      <c r="K77" s="57">
        <v>3000</v>
      </c>
      <c r="L77" s="606" t="str">
        <f t="shared" si="1"/>
        <v/>
      </c>
      <c r="M77" s="508" t="s">
        <v>23</v>
      </c>
      <c r="N77" s="431"/>
      <c r="P77" s="90"/>
      <c r="R77" s="44"/>
    </row>
    <row r="78" spans="1:18" ht="15.75" customHeight="1">
      <c r="A78" s="2"/>
      <c r="B78" s="459">
        <v>1504</v>
      </c>
      <c r="C78" s="97" t="s">
        <v>995</v>
      </c>
      <c r="D78" s="97" t="s">
        <v>984</v>
      </c>
      <c r="E78" s="855" t="s">
        <v>1125</v>
      </c>
      <c r="F78" s="1268"/>
      <c r="G78" s="459" t="s">
        <v>951</v>
      </c>
      <c r="H78" s="459" t="s">
        <v>114</v>
      </c>
      <c r="I78" s="132" t="s">
        <v>1368</v>
      </c>
      <c r="J78" s="459">
        <v>1</v>
      </c>
      <c r="K78" s="57">
        <v>3500</v>
      </c>
      <c r="L78" s="606" t="str">
        <f t="shared" si="1"/>
        <v/>
      </c>
      <c r="M78" s="508" t="s">
        <v>23</v>
      </c>
      <c r="N78" s="431"/>
      <c r="P78" s="90"/>
      <c r="R78" s="44"/>
    </row>
    <row r="79" spans="1:18" ht="15.75" customHeight="1">
      <c r="A79" s="2"/>
      <c r="B79" s="459">
        <v>1504</v>
      </c>
      <c r="C79" s="97" t="s">
        <v>995</v>
      </c>
      <c r="D79" s="97" t="s">
        <v>985</v>
      </c>
      <c r="E79" s="855" t="s">
        <v>1126</v>
      </c>
      <c r="F79" s="1268"/>
      <c r="G79" s="459" t="s">
        <v>951</v>
      </c>
      <c r="H79" s="459" t="s">
        <v>116</v>
      </c>
      <c r="I79" s="777"/>
      <c r="J79" s="459">
        <v>1</v>
      </c>
      <c r="K79" s="57">
        <v>3500</v>
      </c>
      <c r="L79" s="606" t="str">
        <f t="shared" si="1"/>
        <v/>
      </c>
      <c r="M79" s="508" t="s">
        <v>23</v>
      </c>
      <c r="N79" s="431"/>
      <c r="P79" s="90"/>
      <c r="R79" s="44"/>
    </row>
    <row r="80" spans="1:18" ht="15.75" customHeight="1">
      <c r="A80" s="2"/>
      <c r="B80" s="456">
        <v>1504</v>
      </c>
      <c r="C80" s="98" t="s">
        <v>995</v>
      </c>
      <c r="D80" s="98" t="s">
        <v>986</v>
      </c>
      <c r="E80" s="856" t="s">
        <v>1127</v>
      </c>
      <c r="F80" s="1269"/>
      <c r="G80" s="456" t="s">
        <v>951</v>
      </c>
      <c r="H80" s="456" t="s">
        <v>119</v>
      </c>
      <c r="I80" s="133" t="s">
        <v>1368</v>
      </c>
      <c r="J80" s="456">
        <v>1</v>
      </c>
      <c r="K80" s="55">
        <v>3500</v>
      </c>
      <c r="L80" s="637" t="str">
        <f t="shared" si="1"/>
        <v/>
      </c>
      <c r="M80" s="506" t="s">
        <v>23</v>
      </c>
      <c r="N80" s="1189"/>
      <c r="P80" s="90"/>
      <c r="R80" s="44"/>
    </row>
    <row r="81" spans="1:18" ht="15.75" customHeight="1">
      <c r="A81" s="2"/>
      <c r="B81" s="457">
        <v>1503</v>
      </c>
      <c r="C81" s="96" t="s">
        <v>985</v>
      </c>
      <c r="D81" s="96" t="s">
        <v>977</v>
      </c>
      <c r="E81" s="166" t="s">
        <v>1060</v>
      </c>
      <c r="F81" s="1278" t="s">
        <v>998</v>
      </c>
      <c r="G81" s="457" t="s">
        <v>25</v>
      </c>
      <c r="H81" s="457" t="s">
        <v>96</v>
      </c>
      <c r="I81" s="132" t="s">
        <v>1368</v>
      </c>
      <c r="J81" s="457">
        <v>1</v>
      </c>
      <c r="K81" s="58">
        <v>2400</v>
      </c>
      <c r="L81" s="947" t="str">
        <f t="shared" si="1"/>
        <v/>
      </c>
      <c r="M81" s="501" t="s">
        <v>23</v>
      </c>
      <c r="N81" s="431"/>
      <c r="P81" s="90"/>
      <c r="R81" s="44"/>
    </row>
    <row r="82" spans="1:18" ht="15.75" customHeight="1">
      <c r="A82" s="2"/>
      <c r="B82" s="459">
        <v>1503</v>
      </c>
      <c r="C82" s="97" t="s">
        <v>985</v>
      </c>
      <c r="D82" s="97" t="s">
        <v>978</v>
      </c>
      <c r="E82" s="162" t="s">
        <v>1061</v>
      </c>
      <c r="F82" s="1268"/>
      <c r="G82" s="459" t="s">
        <v>999</v>
      </c>
      <c r="H82" s="459" t="s">
        <v>98</v>
      </c>
      <c r="I82" s="1175" t="s">
        <v>1369</v>
      </c>
      <c r="J82" s="459">
        <v>1</v>
      </c>
      <c r="K82" s="57">
        <v>2400</v>
      </c>
      <c r="L82" s="606" t="str">
        <f t="shared" si="1"/>
        <v/>
      </c>
      <c r="M82" s="508" t="s">
        <v>23</v>
      </c>
      <c r="N82" s="431"/>
      <c r="P82" s="90"/>
      <c r="R82" s="44"/>
    </row>
    <row r="83" spans="1:18" ht="15.75" customHeight="1">
      <c r="A83" s="2"/>
      <c r="B83" s="459">
        <v>1503</v>
      </c>
      <c r="C83" s="97" t="s">
        <v>985</v>
      </c>
      <c r="D83" s="97" t="s">
        <v>979</v>
      </c>
      <c r="E83" s="162" t="s">
        <v>1062</v>
      </c>
      <c r="F83" s="1268"/>
      <c r="G83" s="459" t="s">
        <v>999</v>
      </c>
      <c r="H83" s="459" t="s">
        <v>991</v>
      </c>
      <c r="I83" s="132" t="s">
        <v>1368</v>
      </c>
      <c r="J83" s="459">
        <v>1</v>
      </c>
      <c r="K83" s="57">
        <v>2600</v>
      </c>
      <c r="L83" s="606" t="str">
        <f t="shared" si="1"/>
        <v/>
      </c>
      <c r="M83" s="508" t="s">
        <v>23</v>
      </c>
      <c r="N83" s="431"/>
      <c r="P83" s="90"/>
      <c r="R83" s="44"/>
    </row>
    <row r="84" spans="1:18" ht="15.75" customHeight="1">
      <c r="A84" s="2"/>
      <c r="B84" s="459">
        <v>1503</v>
      </c>
      <c r="C84" s="97" t="s">
        <v>985</v>
      </c>
      <c r="D84" s="97" t="s">
        <v>980</v>
      </c>
      <c r="E84" s="162" t="s">
        <v>1063</v>
      </c>
      <c r="F84" s="1268"/>
      <c r="G84" s="459" t="s">
        <v>999</v>
      </c>
      <c r="H84" s="459" t="s">
        <v>102</v>
      </c>
      <c r="I84" s="132" t="s">
        <v>1368</v>
      </c>
      <c r="J84" s="459">
        <v>1</v>
      </c>
      <c r="K84" s="57">
        <v>2600</v>
      </c>
      <c r="L84" s="606" t="str">
        <f t="shared" si="1"/>
        <v/>
      </c>
      <c r="M84" s="508" t="s">
        <v>23</v>
      </c>
      <c r="N84" s="431"/>
      <c r="P84" s="90"/>
      <c r="R84" s="44"/>
    </row>
    <row r="85" spans="1:18" ht="15.75" customHeight="1">
      <c r="A85" s="2"/>
      <c r="B85" s="459">
        <v>1503</v>
      </c>
      <c r="C85" s="97" t="s">
        <v>985</v>
      </c>
      <c r="D85" s="97" t="s">
        <v>981</v>
      </c>
      <c r="E85" s="162" t="s">
        <v>1064</v>
      </c>
      <c r="F85" s="1268"/>
      <c r="G85" s="459" t="s">
        <v>999</v>
      </c>
      <c r="H85" s="459" t="s">
        <v>35</v>
      </c>
      <c r="I85" s="777"/>
      <c r="J85" s="459">
        <v>1</v>
      </c>
      <c r="K85" s="57">
        <v>2600</v>
      </c>
      <c r="L85" s="606" t="str">
        <f t="shared" si="1"/>
        <v/>
      </c>
      <c r="M85" s="508" t="s">
        <v>23</v>
      </c>
      <c r="N85" s="431"/>
      <c r="P85" s="90"/>
      <c r="R85" s="44"/>
    </row>
    <row r="86" spans="1:18" ht="15.75" customHeight="1">
      <c r="A86" s="2"/>
      <c r="B86" s="459">
        <v>1503</v>
      </c>
      <c r="C86" s="97" t="s">
        <v>985</v>
      </c>
      <c r="D86" s="97" t="s">
        <v>974</v>
      </c>
      <c r="E86" s="162" t="s">
        <v>1065</v>
      </c>
      <c r="F86" s="1268"/>
      <c r="G86" s="459" t="s">
        <v>999</v>
      </c>
      <c r="H86" s="459" t="s">
        <v>992</v>
      </c>
      <c r="I86" s="777"/>
      <c r="J86" s="459">
        <v>1</v>
      </c>
      <c r="K86" s="57">
        <v>2900</v>
      </c>
      <c r="L86" s="606" t="str">
        <f t="shared" si="1"/>
        <v/>
      </c>
      <c r="M86" s="508" t="s">
        <v>23</v>
      </c>
      <c r="N86" s="431"/>
      <c r="P86" s="90"/>
      <c r="R86" s="44"/>
    </row>
    <row r="87" spans="1:18" ht="15.75" customHeight="1">
      <c r="A87" s="2"/>
      <c r="B87" s="459">
        <v>1503</v>
      </c>
      <c r="C87" s="97" t="s">
        <v>985</v>
      </c>
      <c r="D87" s="97" t="s">
        <v>983</v>
      </c>
      <c r="E87" s="162" t="s">
        <v>1066</v>
      </c>
      <c r="F87" s="1268"/>
      <c r="G87" s="459" t="s">
        <v>999</v>
      </c>
      <c r="H87" s="459" t="s">
        <v>111</v>
      </c>
      <c r="I87" s="132" t="s">
        <v>1368</v>
      </c>
      <c r="J87" s="459">
        <v>1</v>
      </c>
      <c r="K87" s="57">
        <v>2900</v>
      </c>
      <c r="L87" s="606" t="str">
        <f t="shared" si="1"/>
        <v/>
      </c>
      <c r="M87" s="508" t="s">
        <v>23</v>
      </c>
      <c r="N87" s="431"/>
      <c r="P87" s="90"/>
      <c r="R87" s="44"/>
    </row>
    <row r="88" spans="1:18" ht="15.75" customHeight="1">
      <c r="A88" s="2"/>
      <c r="B88" s="459">
        <v>1503</v>
      </c>
      <c r="C88" s="97" t="s">
        <v>985</v>
      </c>
      <c r="D88" s="97" t="s">
        <v>984</v>
      </c>
      <c r="E88" s="162" t="s">
        <v>1067</v>
      </c>
      <c r="F88" s="1268"/>
      <c r="G88" s="459" t="s">
        <v>999</v>
      </c>
      <c r="H88" s="459" t="s">
        <v>114</v>
      </c>
      <c r="I88" s="132"/>
      <c r="J88" s="459">
        <v>1</v>
      </c>
      <c r="K88" s="57">
        <v>3200</v>
      </c>
      <c r="L88" s="606" t="str">
        <f t="shared" si="1"/>
        <v/>
      </c>
      <c r="M88" s="508" t="s">
        <v>23</v>
      </c>
      <c r="N88" s="431"/>
      <c r="P88" s="90"/>
      <c r="R88" s="44"/>
    </row>
    <row r="89" spans="1:18" ht="15.75" customHeight="1">
      <c r="A89" s="2"/>
      <c r="B89" s="459">
        <v>1503</v>
      </c>
      <c r="C89" s="97" t="s">
        <v>985</v>
      </c>
      <c r="D89" s="97" t="s">
        <v>985</v>
      </c>
      <c r="E89" s="162" t="s">
        <v>1068</v>
      </c>
      <c r="F89" s="1268"/>
      <c r="G89" s="459" t="s">
        <v>999</v>
      </c>
      <c r="H89" s="459" t="s">
        <v>116</v>
      </c>
      <c r="I89" s="132"/>
      <c r="J89" s="459">
        <v>1</v>
      </c>
      <c r="K89" s="57">
        <v>3200</v>
      </c>
      <c r="L89" s="606" t="str">
        <f t="shared" si="1"/>
        <v/>
      </c>
      <c r="M89" s="508" t="s">
        <v>23</v>
      </c>
      <c r="N89" s="431"/>
      <c r="P89" s="90"/>
      <c r="R89" s="44"/>
    </row>
    <row r="90" spans="1:18" ht="15.75" customHeight="1">
      <c r="A90" s="2"/>
      <c r="B90" s="459">
        <v>1503</v>
      </c>
      <c r="C90" s="97" t="s">
        <v>985</v>
      </c>
      <c r="D90" s="97" t="s">
        <v>986</v>
      </c>
      <c r="E90" s="162" t="s">
        <v>1069</v>
      </c>
      <c r="F90" s="1268"/>
      <c r="G90" s="459" t="s">
        <v>999</v>
      </c>
      <c r="H90" s="459" t="s">
        <v>119</v>
      </c>
      <c r="I90" s="132" t="s">
        <v>1368</v>
      </c>
      <c r="J90" s="459">
        <v>1</v>
      </c>
      <c r="K90" s="57">
        <v>3200</v>
      </c>
      <c r="L90" s="606" t="str">
        <f t="shared" si="1"/>
        <v/>
      </c>
      <c r="M90" s="508" t="s">
        <v>23</v>
      </c>
      <c r="N90" s="431"/>
      <c r="P90" s="90"/>
      <c r="R90" s="44"/>
    </row>
    <row r="91" spans="1:18" ht="15.75" customHeight="1">
      <c r="A91" s="2"/>
      <c r="B91" s="459">
        <v>1503</v>
      </c>
      <c r="C91" s="97" t="s">
        <v>997</v>
      </c>
      <c r="D91" s="97" t="s">
        <v>977</v>
      </c>
      <c r="E91" s="162" t="s">
        <v>1070</v>
      </c>
      <c r="F91" s="1268" t="s">
        <v>998</v>
      </c>
      <c r="G91" s="459" t="s">
        <v>776</v>
      </c>
      <c r="H91" s="459" t="s">
        <v>96</v>
      </c>
      <c r="I91" s="132"/>
      <c r="J91" s="459">
        <v>1</v>
      </c>
      <c r="K91" s="57">
        <v>2400</v>
      </c>
      <c r="L91" s="606" t="str">
        <f t="shared" si="1"/>
        <v/>
      </c>
      <c r="M91" s="508" t="s">
        <v>23</v>
      </c>
      <c r="N91" s="431"/>
      <c r="P91" s="90"/>
      <c r="R91" s="44"/>
    </row>
    <row r="92" spans="1:18" ht="15.75" customHeight="1">
      <c r="A92" s="2"/>
      <c r="B92" s="459">
        <v>1503</v>
      </c>
      <c r="C92" s="97" t="s">
        <v>997</v>
      </c>
      <c r="D92" s="97" t="s">
        <v>978</v>
      </c>
      <c r="E92" s="162" t="s">
        <v>1071</v>
      </c>
      <c r="F92" s="1268"/>
      <c r="G92" s="459" t="s">
        <v>776</v>
      </c>
      <c r="H92" s="459" t="s">
        <v>98</v>
      </c>
      <c r="I92" s="132" t="s">
        <v>1368</v>
      </c>
      <c r="J92" s="459">
        <v>1</v>
      </c>
      <c r="K92" s="57">
        <v>2400</v>
      </c>
      <c r="L92" s="606" t="str">
        <f t="shared" si="1"/>
        <v/>
      </c>
      <c r="M92" s="508" t="s">
        <v>23</v>
      </c>
      <c r="N92" s="431"/>
      <c r="P92" s="90"/>
      <c r="R92" s="44"/>
    </row>
    <row r="93" spans="1:18" ht="15.75" customHeight="1">
      <c r="A93" s="2"/>
      <c r="B93" s="459">
        <v>1503</v>
      </c>
      <c r="C93" s="97" t="s">
        <v>997</v>
      </c>
      <c r="D93" s="97" t="s">
        <v>979</v>
      </c>
      <c r="E93" s="162" t="s">
        <v>1072</v>
      </c>
      <c r="F93" s="1268"/>
      <c r="G93" s="459" t="s">
        <v>776</v>
      </c>
      <c r="H93" s="459" t="s">
        <v>991</v>
      </c>
      <c r="I93" s="132"/>
      <c r="J93" s="459">
        <v>1</v>
      </c>
      <c r="K93" s="57">
        <v>2600</v>
      </c>
      <c r="L93" s="606" t="str">
        <f t="shared" si="1"/>
        <v/>
      </c>
      <c r="M93" s="508" t="s">
        <v>23</v>
      </c>
      <c r="N93" s="431"/>
      <c r="P93" s="90"/>
      <c r="R93" s="44"/>
    </row>
    <row r="94" spans="1:18" ht="15.75" customHeight="1">
      <c r="A94" s="2"/>
      <c r="B94" s="459">
        <v>1503</v>
      </c>
      <c r="C94" s="97" t="s">
        <v>997</v>
      </c>
      <c r="D94" s="97" t="s">
        <v>980</v>
      </c>
      <c r="E94" s="162" t="s">
        <v>1073</v>
      </c>
      <c r="F94" s="1268"/>
      <c r="G94" s="459" t="s">
        <v>776</v>
      </c>
      <c r="H94" s="459" t="s">
        <v>102</v>
      </c>
      <c r="I94" s="1175" t="s">
        <v>1369</v>
      </c>
      <c r="J94" s="459">
        <v>1</v>
      </c>
      <c r="K94" s="57">
        <v>2600</v>
      </c>
      <c r="L94" s="606" t="str">
        <f t="shared" si="1"/>
        <v/>
      </c>
      <c r="M94" s="508" t="s">
        <v>23</v>
      </c>
      <c r="N94" s="431"/>
      <c r="P94" s="90"/>
      <c r="R94" s="44"/>
    </row>
    <row r="95" spans="1:18" ht="15.75" customHeight="1">
      <c r="A95" s="2"/>
      <c r="B95" s="459">
        <v>1503</v>
      </c>
      <c r="C95" s="97" t="s">
        <v>997</v>
      </c>
      <c r="D95" s="97" t="s">
        <v>981</v>
      </c>
      <c r="E95" s="162" t="s">
        <v>1074</v>
      </c>
      <c r="F95" s="1268"/>
      <c r="G95" s="459" t="s">
        <v>776</v>
      </c>
      <c r="H95" s="459" t="s">
        <v>35</v>
      </c>
      <c r="I95" s="777"/>
      <c r="J95" s="459">
        <v>1</v>
      </c>
      <c r="K95" s="57">
        <v>2600</v>
      </c>
      <c r="L95" s="606" t="str">
        <f t="shared" si="1"/>
        <v/>
      </c>
      <c r="M95" s="508" t="s">
        <v>23</v>
      </c>
      <c r="N95" s="431"/>
      <c r="P95" s="90"/>
      <c r="R95" s="44"/>
    </row>
    <row r="96" spans="1:18" ht="15.75" customHeight="1">
      <c r="A96" s="2"/>
      <c r="B96" s="459">
        <v>1503</v>
      </c>
      <c r="C96" s="97" t="s">
        <v>997</v>
      </c>
      <c r="D96" s="97" t="s">
        <v>974</v>
      </c>
      <c r="E96" s="162" t="s">
        <v>1075</v>
      </c>
      <c r="F96" s="1268"/>
      <c r="G96" s="459" t="s">
        <v>776</v>
      </c>
      <c r="H96" s="459" t="s">
        <v>992</v>
      </c>
      <c r="I96" s="777"/>
      <c r="J96" s="459">
        <v>1</v>
      </c>
      <c r="K96" s="57">
        <v>2900</v>
      </c>
      <c r="L96" s="606" t="str">
        <f t="shared" si="1"/>
        <v/>
      </c>
      <c r="M96" s="508" t="s">
        <v>23</v>
      </c>
      <c r="N96" s="431"/>
      <c r="P96" s="90"/>
      <c r="R96" s="44"/>
    </row>
    <row r="97" spans="1:18" ht="15.75" customHeight="1">
      <c r="A97" s="2"/>
      <c r="B97" s="459">
        <v>1503</v>
      </c>
      <c r="C97" s="97" t="s">
        <v>997</v>
      </c>
      <c r="D97" s="97" t="s">
        <v>983</v>
      </c>
      <c r="E97" s="162" t="s">
        <v>1076</v>
      </c>
      <c r="F97" s="1268"/>
      <c r="G97" s="459" t="s">
        <v>776</v>
      </c>
      <c r="H97" s="459" t="s">
        <v>111</v>
      </c>
      <c r="I97" s="132" t="s">
        <v>1368</v>
      </c>
      <c r="J97" s="459">
        <v>1</v>
      </c>
      <c r="K97" s="57">
        <v>2900</v>
      </c>
      <c r="L97" s="606" t="str">
        <f t="shared" si="1"/>
        <v/>
      </c>
      <c r="M97" s="508" t="s">
        <v>23</v>
      </c>
      <c r="N97" s="431"/>
      <c r="P97" s="90"/>
      <c r="R97" s="44"/>
    </row>
    <row r="98" spans="1:18" ht="15.75" customHeight="1">
      <c r="A98" s="2"/>
      <c r="B98" s="459">
        <v>1503</v>
      </c>
      <c r="C98" s="97" t="s">
        <v>997</v>
      </c>
      <c r="D98" s="97" t="s">
        <v>984</v>
      </c>
      <c r="E98" s="162" t="s">
        <v>1077</v>
      </c>
      <c r="F98" s="1268"/>
      <c r="G98" s="459" t="s">
        <v>776</v>
      </c>
      <c r="H98" s="459" t="s">
        <v>114</v>
      </c>
      <c r="I98" s="132"/>
      <c r="J98" s="459">
        <v>1</v>
      </c>
      <c r="K98" s="57">
        <v>3200</v>
      </c>
      <c r="L98" s="606" t="str">
        <f t="shared" si="1"/>
        <v/>
      </c>
      <c r="M98" s="508" t="s">
        <v>23</v>
      </c>
      <c r="N98" s="431"/>
      <c r="P98" s="90"/>
      <c r="R98" s="44"/>
    </row>
    <row r="99" spans="1:18" ht="15.75" customHeight="1">
      <c r="A99" s="2"/>
      <c r="B99" s="459">
        <v>1503</v>
      </c>
      <c r="C99" s="97" t="s">
        <v>997</v>
      </c>
      <c r="D99" s="97" t="s">
        <v>985</v>
      </c>
      <c r="E99" s="162" t="s">
        <v>1078</v>
      </c>
      <c r="F99" s="1268"/>
      <c r="G99" s="459" t="s">
        <v>776</v>
      </c>
      <c r="H99" s="459" t="s">
        <v>116</v>
      </c>
      <c r="I99" s="777"/>
      <c r="J99" s="459">
        <v>1</v>
      </c>
      <c r="K99" s="57">
        <v>3200</v>
      </c>
      <c r="L99" s="606" t="str">
        <f t="shared" si="1"/>
        <v/>
      </c>
      <c r="M99" s="508" t="s">
        <v>23</v>
      </c>
      <c r="N99" s="431"/>
      <c r="P99" s="90"/>
      <c r="R99" s="44"/>
    </row>
    <row r="100" spans="1:18" ht="15.75" customHeight="1">
      <c r="A100" s="2"/>
      <c r="B100" s="456">
        <v>1503</v>
      </c>
      <c r="C100" s="98" t="s">
        <v>997</v>
      </c>
      <c r="D100" s="98" t="s">
        <v>986</v>
      </c>
      <c r="E100" s="164" t="s">
        <v>1079</v>
      </c>
      <c r="F100" s="1269"/>
      <c r="G100" s="459" t="s">
        <v>776</v>
      </c>
      <c r="H100" s="456" t="s">
        <v>119</v>
      </c>
      <c r="I100" s="133" t="s">
        <v>1368</v>
      </c>
      <c r="J100" s="456">
        <v>1</v>
      </c>
      <c r="K100" s="55">
        <v>3200</v>
      </c>
      <c r="L100" s="637" t="str">
        <f t="shared" si="1"/>
        <v/>
      </c>
      <c r="M100" s="506" t="s">
        <v>23</v>
      </c>
      <c r="N100" s="431"/>
      <c r="P100" s="90"/>
      <c r="R100" s="44"/>
    </row>
    <row r="101" spans="1:18" ht="15.75" customHeight="1">
      <c r="A101" s="461"/>
      <c r="B101" s="458">
        <v>1501</v>
      </c>
      <c r="C101" s="99" t="s">
        <v>941</v>
      </c>
      <c r="D101" s="99" t="s">
        <v>977</v>
      </c>
      <c r="E101" s="163" t="s">
        <v>1128</v>
      </c>
      <c r="F101" s="1344" t="s">
        <v>1001</v>
      </c>
      <c r="G101" s="458" t="s">
        <v>988</v>
      </c>
      <c r="H101" s="458" t="s">
        <v>96</v>
      </c>
      <c r="I101" s="132" t="s">
        <v>1368</v>
      </c>
      <c r="J101" s="458">
        <v>1</v>
      </c>
      <c r="K101" s="56">
        <v>2500</v>
      </c>
      <c r="L101" s="638" t="str">
        <f t="shared" si="1"/>
        <v/>
      </c>
      <c r="M101" s="486" t="s">
        <v>23</v>
      </c>
      <c r="N101" s="431"/>
      <c r="P101" s="90" t="str">
        <f>IFERROR(IF(VLOOKUP('Xlookup set'!$S101,'Xlookup set'!$A$1:$R$1200,9,FALSE)=0,"",VLOOKUP('Xlookup set'!$S101,'Xlookup set'!$A$1:$R$1200,9,FALSE)),"")</f>
        <v/>
      </c>
      <c r="R101" s="44"/>
    </row>
    <row r="102" spans="1:18" ht="15.75" customHeight="1">
      <c r="A102" s="461"/>
      <c r="B102" s="459">
        <v>1501</v>
      </c>
      <c r="C102" s="97" t="s">
        <v>941</v>
      </c>
      <c r="D102" s="97" t="s">
        <v>978</v>
      </c>
      <c r="E102" s="162" t="s">
        <v>1129</v>
      </c>
      <c r="F102" s="1268"/>
      <c r="G102" s="459" t="s">
        <v>988</v>
      </c>
      <c r="H102" s="459" t="s">
        <v>98</v>
      </c>
      <c r="I102" s="791"/>
      <c r="J102" s="459">
        <v>1</v>
      </c>
      <c r="K102" s="57">
        <v>2500</v>
      </c>
      <c r="L102" s="606" t="str">
        <f t="shared" si="1"/>
        <v/>
      </c>
      <c r="M102" s="484" t="s">
        <v>23</v>
      </c>
      <c r="N102" s="431"/>
      <c r="P102" s="90" t="str">
        <f>IFERROR(IF(VLOOKUP('Xlookup set'!$S102,'Xlookup set'!$A$1:$R$1200,9,FALSE)=0,"",VLOOKUP('Xlookup set'!$S102,'Xlookup set'!$A$1:$R$1200,9,FALSE)),"")</f>
        <v/>
      </c>
      <c r="R102" s="44"/>
    </row>
    <row r="103" spans="1:18" ht="15.75" customHeight="1">
      <c r="A103" s="461"/>
      <c r="B103" s="459">
        <v>1501</v>
      </c>
      <c r="C103" s="97" t="s">
        <v>941</v>
      </c>
      <c r="D103" s="97" t="s">
        <v>979</v>
      </c>
      <c r="E103" s="162" t="s">
        <v>1130</v>
      </c>
      <c r="F103" s="1268"/>
      <c r="G103" s="459" t="s">
        <v>988</v>
      </c>
      <c r="H103" s="459" t="s">
        <v>991</v>
      </c>
      <c r="I103" s="791"/>
      <c r="J103" s="459">
        <v>1</v>
      </c>
      <c r="K103" s="57">
        <v>2700</v>
      </c>
      <c r="L103" s="606" t="str">
        <f t="shared" si="1"/>
        <v/>
      </c>
      <c r="M103" s="484" t="s">
        <v>23</v>
      </c>
      <c r="N103" s="431"/>
      <c r="P103" s="90" t="str">
        <f>IFERROR(IF(VLOOKUP('Xlookup set'!$S103,'Xlookup set'!$A$1:$R$1200,9,FALSE)=0,"",VLOOKUP('Xlookup set'!$S103,'Xlookup set'!$A$1:$R$1200,9,FALSE)),"")</f>
        <v/>
      </c>
      <c r="R103" s="44"/>
    </row>
    <row r="104" spans="1:18" ht="15.75" customHeight="1">
      <c r="A104" s="461"/>
      <c r="B104" s="459">
        <v>1501</v>
      </c>
      <c r="C104" s="97" t="s">
        <v>941</v>
      </c>
      <c r="D104" s="97" t="s">
        <v>980</v>
      </c>
      <c r="E104" s="162" t="s">
        <v>1131</v>
      </c>
      <c r="F104" s="1268"/>
      <c r="G104" s="459" t="s">
        <v>988</v>
      </c>
      <c r="H104" s="459" t="s">
        <v>102</v>
      </c>
      <c r="I104" s="1175" t="s">
        <v>1369</v>
      </c>
      <c r="J104" s="459">
        <v>1</v>
      </c>
      <c r="K104" s="57">
        <v>2700</v>
      </c>
      <c r="L104" s="606" t="str">
        <f t="shared" si="1"/>
        <v/>
      </c>
      <c r="M104" s="484" t="s">
        <v>23</v>
      </c>
      <c r="N104" s="431"/>
      <c r="P104" s="90" t="str">
        <f>IFERROR(IF(VLOOKUP('Xlookup set'!$S104,'Xlookup set'!$A$1:$R$1200,9,FALSE)=0,"",VLOOKUP('Xlookup set'!$S104,'Xlookup set'!$A$1:$R$1200,9,FALSE)),"")</f>
        <v/>
      </c>
      <c r="R104" s="44"/>
    </row>
    <row r="105" spans="1:18" ht="15.75" customHeight="1">
      <c r="A105" s="461"/>
      <c r="B105" s="459">
        <v>1501</v>
      </c>
      <c r="C105" s="97" t="s">
        <v>941</v>
      </c>
      <c r="D105" s="97" t="s">
        <v>981</v>
      </c>
      <c r="E105" s="162" t="s">
        <v>1132</v>
      </c>
      <c r="F105" s="1268"/>
      <c r="G105" s="459" t="s">
        <v>988</v>
      </c>
      <c r="H105" s="459" t="s">
        <v>35</v>
      </c>
      <c r="I105" s="791"/>
      <c r="J105" s="459">
        <v>1</v>
      </c>
      <c r="K105" s="57">
        <v>2700</v>
      </c>
      <c r="L105" s="606" t="str">
        <f t="shared" si="1"/>
        <v/>
      </c>
      <c r="M105" s="484" t="s">
        <v>23</v>
      </c>
      <c r="N105" s="431"/>
      <c r="P105" s="90" t="str">
        <f>IFERROR(IF(VLOOKUP('Xlookup set'!$S105,'Xlookup set'!$A$1:$R$1200,9,FALSE)=0,"",VLOOKUP('Xlookup set'!$S105,'Xlookup set'!$A$1:$R$1200,9,FALSE)),"")</f>
        <v/>
      </c>
      <c r="R105" s="44"/>
    </row>
    <row r="106" spans="1:18" ht="15.75" customHeight="1">
      <c r="A106" s="461"/>
      <c r="B106" s="459">
        <v>1501</v>
      </c>
      <c r="C106" s="97" t="s">
        <v>941</v>
      </c>
      <c r="D106" s="97" t="s">
        <v>974</v>
      </c>
      <c r="E106" s="162" t="s">
        <v>1133</v>
      </c>
      <c r="F106" s="1268"/>
      <c r="G106" s="459" t="s">
        <v>988</v>
      </c>
      <c r="H106" s="459" t="s">
        <v>992</v>
      </c>
      <c r="I106" s="791"/>
      <c r="J106" s="459">
        <v>1</v>
      </c>
      <c r="K106" s="57">
        <v>3000</v>
      </c>
      <c r="L106" s="606" t="str">
        <f t="shared" si="1"/>
        <v/>
      </c>
      <c r="M106" s="484" t="s">
        <v>23</v>
      </c>
      <c r="N106" s="431"/>
      <c r="R106" s="44"/>
    </row>
    <row r="107" spans="1:18" ht="15.75" customHeight="1">
      <c r="A107" s="461"/>
      <c r="B107" s="459">
        <v>1501</v>
      </c>
      <c r="C107" s="97" t="s">
        <v>941</v>
      </c>
      <c r="D107" s="97" t="s">
        <v>982</v>
      </c>
      <c r="E107" s="162" t="s">
        <v>1134</v>
      </c>
      <c r="F107" s="1268"/>
      <c r="G107" s="459" t="s">
        <v>988</v>
      </c>
      <c r="H107" s="459" t="s">
        <v>109</v>
      </c>
      <c r="I107" s="1175" t="s">
        <v>1369</v>
      </c>
      <c r="J107" s="459">
        <v>1</v>
      </c>
      <c r="K107" s="57">
        <v>3000</v>
      </c>
      <c r="L107" s="606" t="str">
        <f t="shared" si="1"/>
        <v/>
      </c>
      <c r="M107" s="484" t="s">
        <v>23</v>
      </c>
      <c r="N107" s="431"/>
      <c r="R107" s="44"/>
    </row>
    <row r="108" spans="1:18" ht="15.75" customHeight="1">
      <c r="A108" s="461"/>
      <c r="B108" s="459">
        <v>1501</v>
      </c>
      <c r="C108" s="97" t="s">
        <v>1003</v>
      </c>
      <c r="D108" s="97" t="s">
        <v>977</v>
      </c>
      <c r="E108" s="162" t="s">
        <v>1135</v>
      </c>
      <c r="F108" s="1268" t="s">
        <v>1000</v>
      </c>
      <c r="G108" s="459" t="s">
        <v>210</v>
      </c>
      <c r="H108" s="459" t="s">
        <v>96</v>
      </c>
      <c r="I108" s="132" t="s">
        <v>1368</v>
      </c>
      <c r="J108" s="459">
        <v>1</v>
      </c>
      <c r="K108" s="57">
        <v>2500</v>
      </c>
      <c r="L108" s="606" t="str">
        <f t="shared" si="1"/>
        <v/>
      </c>
      <c r="M108" s="484" t="s">
        <v>23</v>
      </c>
      <c r="N108" s="431"/>
      <c r="R108" s="44"/>
    </row>
    <row r="109" spans="1:18" ht="15.75" customHeight="1">
      <c r="A109" s="461"/>
      <c r="B109" s="459">
        <v>1501</v>
      </c>
      <c r="C109" s="97" t="s">
        <v>1003</v>
      </c>
      <c r="D109" s="97" t="s">
        <v>978</v>
      </c>
      <c r="E109" s="162" t="s">
        <v>1136</v>
      </c>
      <c r="F109" s="1268"/>
      <c r="G109" s="459" t="s">
        <v>210</v>
      </c>
      <c r="H109" s="459" t="s">
        <v>98</v>
      </c>
      <c r="I109" s="791"/>
      <c r="J109" s="459">
        <v>1</v>
      </c>
      <c r="K109" s="57">
        <v>2500</v>
      </c>
      <c r="L109" s="606" t="str">
        <f t="shared" si="1"/>
        <v/>
      </c>
      <c r="M109" s="484" t="s">
        <v>23</v>
      </c>
      <c r="N109" s="431"/>
      <c r="R109" s="44"/>
    </row>
    <row r="110" spans="1:18" ht="15.75" customHeight="1">
      <c r="A110" s="461"/>
      <c r="B110" s="459">
        <v>1501</v>
      </c>
      <c r="C110" s="97" t="s">
        <v>1004</v>
      </c>
      <c r="D110" s="97" t="s">
        <v>979</v>
      </c>
      <c r="E110" s="162" t="s">
        <v>1137</v>
      </c>
      <c r="F110" s="1268"/>
      <c r="G110" s="459" t="s">
        <v>210</v>
      </c>
      <c r="H110" s="459" t="s">
        <v>991</v>
      </c>
      <c r="I110" s="791"/>
      <c r="J110" s="459">
        <v>1</v>
      </c>
      <c r="K110" s="57">
        <v>2700</v>
      </c>
      <c r="L110" s="606" t="str">
        <f t="shared" si="1"/>
        <v/>
      </c>
      <c r="M110" s="484" t="s">
        <v>23</v>
      </c>
      <c r="N110" s="431"/>
      <c r="R110" s="44"/>
    </row>
    <row r="111" spans="1:18" ht="15.75" customHeight="1">
      <c r="A111" s="461"/>
      <c r="B111" s="459">
        <v>1501</v>
      </c>
      <c r="C111" s="97" t="s">
        <v>1005</v>
      </c>
      <c r="D111" s="97" t="s">
        <v>980</v>
      </c>
      <c r="E111" s="162" t="s">
        <v>1138</v>
      </c>
      <c r="F111" s="1268"/>
      <c r="G111" s="459" t="s">
        <v>210</v>
      </c>
      <c r="H111" s="459" t="s">
        <v>102</v>
      </c>
      <c r="I111" s="1175" t="s">
        <v>1369</v>
      </c>
      <c r="J111" s="459">
        <v>1</v>
      </c>
      <c r="K111" s="57">
        <v>2700</v>
      </c>
      <c r="L111" s="606" t="str">
        <f t="shared" si="1"/>
        <v/>
      </c>
      <c r="M111" s="484" t="s">
        <v>23</v>
      </c>
      <c r="N111" s="431"/>
      <c r="R111" s="44"/>
    </row>
    <row r="112" spans="1:18" ht="15.75" customHeight="1">
      <c r="A112" s="461"/>
      <c r="B112" s="459">
        <v>1501</v>
      </c>
      <c r="C112" s="97" t="s">
        <v>1006</v>
      </c>
      <c r="D112" s="97" t="s">
        <v>981</v>
      </c>
      <c r="E112" s="162" t="s">
        <v>1139</v>
      </c>
      <c r="F112" s="1268"/>
      <c r="G112" s="459" t="s">
        <v>210</v>
      </c>
      <c r="H112" s="459" t="s">
        <v>35</v>
      </c>
      <c r="I112" s="791"/>
      <c r="J112" s="459">
        <v>1</v>
      </c>
      <c r="K112" s="57">
        <v>2700</v>
      </c>
      <c r="L112" s="606" t="str">
        <f t="shared" si="1"/>
        <v/>
      </c>
      <c r="M112" s="484" t="s">
        <v>23</v>
      </c>
      <c r="N112" s="431"/>
      <c r="R112" s="44"/>
    </row>
    <row r="113" spans="1:18" ht="15.75" customHeight="1">
      <c r="A113" s="461"/>
      <c r="B113" s="459">
        <v>1501</v>
      </c>
      <c r="C113" s="97" t="s">
        <v>1007</v>
      </c>
      <c r="D113" s="97" t="s">
        <v>974</v>
      </c>
      <c r="E113" s="162" t="s">
        <v>1140</v>
      </c>
      <c r="F113" s="1268"/>
      <c r="G113" s="459" t="s">
        <v>210</v>
      </c>
      <c r="H113" s="459" t="s">
        <v>992</v>
      </c>
      <c r="I113" s="791"/>
      <c r="J113" s="459">
        <v>1</v>
      </c>
      <c r="K113" s="57">
        <v>3000</v>
      </c>
      <c r="L113" s="606" t="str">
        <f t="shared" si="1"/>
        <v/>
      </c>
      <c r="M113" s="484" t="s">
        <v>23</v>
      </c>
      <c r="N113" s="431"/>
      <c r="R113" s="44"/>
    </row>
    <row r="114" spans="1:18" ht="15.75" customHeight="1">
      <c r="A114" s="461"/>
      <c r="B114" s="456">
        <v>1501</v>
      </c>
      <c r="C114" s="98" t="s">
        <v>1003</v>
      </c>
      <c r="D114" s="98" t="s">
        <v>982</v>
      </c>
      <c r="E114" s="164" t="s">
        <v>1141</v>
      </c>
      <c r="F114" s="1269"/>
      <c r="G114" s="456" t="s">
        <v>210</v>
      </c>
      <c r="H114" s="456" t="s">
        <v>109</v>
      </c>
      <c r="I114" s="1225" t="s">
        <v>1369</v>
      </c>
      <c r="J114" s="456">
        <v>1</v>
      </c>
      <c r="K114" s="55">
        <v>3000</v>
      </c>
      <c r="L114" s="637" t="str">
        <f t="shared" si="1"/>
        <v/>
      </c>
      <c r="M114" s="792" t="s">
        <v>23</v>
      </c>
      <c r="N114" s="431"/>
      <c r="R114" s="44"/>
    </row>
    <row r="115" spans="1:18" ht="15.75" customHeight="1">
      <c r="A115" s="2"/>
      <c r="B115" s="458">
        <v>1505</v>
      </c>
      <c r="C115" s="213" t="s">
        <v>1008</v>
      </c>
      <c r="D115" s="883" t="s">
        <v>977</v>
      </c>
      <c r="E115" s="872" t="s">
        <v>1142</v>
      </c>
      <c r="F115" s="1335" t="s">
        <v>1002</v>
      </c>
      <c r="G115" s="134" t="s">
        <v>1012</v>
      </c>
      <c r="H115" s="71" t="s">
        <v>96</v>
      </c>
      <c r="I115" s="455" t="s">
        <v>1368</v>
      </c>
      <c r="J115" s="134">
        <v>1</v>
      </c>
      <c r="K115" s="497">
        <v>4400</v>
      </c>
      <c r="L115" s="480" t="str">
        <f t="shared" si="1"/>
        <v/>
      </c>
      <c r="M115" s="486" t="s">
        <v>23</v>
      </c>
      <c r="N115" s="431"/>
      <c r="R115" s="44"/>
    </row>
    <row r="116" spans="1:18" ht="15.75" customHeight="1">
      <c r="A116" s="2"/>
      <c r="B116" s="459">
        <v>1505</v>
      </c>
      <c r="C116" s="151" t="s">
        <v>1008</v>
      </c>
      <c r="D116" s="19" t="s">
        <v>978</v>
      </c>
      <c r="E116" s="873" t="s">
        <v>1143</v>
      </c>
      <c r="F116" s="1317"/>
      <c r="G116" s="18" t="s">
        <v>1012</v>
      </c>
      <c r="H116" s="71" t="s">
        <v>98</v>
      </c>
      <c r="I116" s="9"/>
      <c r="J116" s="18">
        <v>1</v>
      </c>
      <c r="K116" s="48">
        <v>4400</v>
      </c>
      <c r="L116" s="534" t="str">
        <f t="shared" si="1"/>
        <v/>
      </c>
      <c r="M116" s="484" t="s">
        <v>23</v>
      </c>
      <c r="N116" s="431"/>
      <c r="R116" s="44"/>
    </row>
    <row r="117" spans="1:18" ht="15.75" customHeight="1">
      <c r="A117" s="2"/>
      <c r="B117" s="459">
        <v>1505</v>
      </c>
      <c r="C117" s="151" t="s">
        <v>1008</v>
      </c>
      <c r="D117" s="19" t="s">
        <v>979</v>
      </c>
      <c r="E117" s="873" t="s">
        <v>1144</v>
      </c>
      <c r="F117" s="1317"/>
      <c r="G117" s="18" t="s">
        <v>1012</v>
      </c>
      <c r="H117" s="71" t="s">
        <v>991</v>
      </c>
      <c r="I117" s="9"/>
      <c r="J117" s="18">
        <v>1</v>
      </c>
      <c r="K117" s="48">
        <v>4400</v>
      </c>
      <c r="L117" s="480" t="str">
        <f t="shared" si="1"/>
        <v/>
      </c>
      <c r="M117" s="484" t="s">
        <v>23</v>
      </c>
      <c r="N117" s="431"/>
      <c r="R117" s="44"/>
    </row>
    <row r="118" spans="1:18" ht="15.75" customHeight="1">
      <c r="A118" s="2"/>
      <c r="B118" s="459">
        <v>1505</v>
      </c>
      <c r="C118" s="151" t="s">
        <v>1008</v>
      </c>
      <c r="D118" s="19" t="s">
        <v>981</v>
      </c>
      <c r="E118" s="873" t="s">
        <v>1145</v>
      </c>
      <c r="F118" s="1317"/>
      <c r="G118" s="18" t="s">
        <v>1012</v>
      </c>
      <c r="H118" s="71" t="s">
        <v>35</v>
      </c>
      <c r="I118" s="611"/>
      <c r="J118" s="18">
        <v>1</v>
      </c>
      <c r="K118" s="48">
        <v>4900</v>
      </c>
      <c r="L118" s="478" t="str">
        <f t="shared" si="1"/>
        <v/>
      </c>
      <c r="M118" s="484" t="s">
        <v>23</v>
      </c>
      <c r="N118" s="431"/>
      <c r="R118" s="44"/>
    </row>
    <row r="119" spans="1:18" ht="15.75" customHeight="1">
      <c r="A119" s="2"/>
      <c r="B119" s="459">
        <v>1505</v>
      </c>
      <c r="C119" s="151" t="s">
        <v>1008</v>
      </c>
      <c r="D119" s="19" t="s">
        <v>974</v>
      </c>
      <c r="E119" s="873" t="s">
        <v>1146</v>
      </c>
      <c r="F119" s="1317"/>
      <c r="G119" s="18" t="s">
        <v>1012</v>
      </c>
      <c r="H119" s="71" t="s">
        <v>106</v>
      </c>
      <c r="I119" s="132" t="s">
        <v>1368</v>
      </c>
      <c r="J119" s="18">
        <v>1</v>
      </c>
      <c r="K119" s="48">
        <v>4900</v>
      </c>
      <c r="L119" s="478" t="str">
        <f t="shared" si="1"/>
        <v/>
      </c>
      <c r="M119" s="484" t="s">
        <v>23</v>
      </c>
      <c r="N119" s="431"/>
      <c r="R119" s="44"/>
    </row>
    <row r="120" spans="1:18" ht="15.75" customHeight="1">
      <c r="A120" s="2"/>
      <c r="B120" s="459">
        <v>1505</v>
      </c>
      <c r="C120" s="151" t="s">
        <v>1008</v>
      </c>
      <c r="D120" s="19" t="s">
        <v>983</v>
      </c>
      <c r="E120" s="873" t="s">
        <v>1147</v>
      </c>
      <c r="F120" s="1317"/>
      <c r="G120" s="18" t="s">
        <v>1012</v>
      </c>
      <c r="H120" s="71" t="s">
        <v>111</v>
      </c>
      <c r="I120" s="132" t="s">
        <v>1368</v>
      </c>
      <c r="J120" s="18">
        <v>1</v>
      </c>
      <c r="K120" s="48">
        <v>4900</v>
      </c>
      <c r="L120" s="478" t="str">
        <f t="shared" si="1"/>
        <v/>
      </c>
      <c r="M120" s="484" t="s">
        <v>23</v>
      </c>
      <c r="N120" s="431"/>
      <c r="R120" s="44"/>
    </row>
    <row r="121" spans="1:18" ht="15.75" customHeight="1">
      <c r="A121" s="2"/>
      <c r="B121" s="459">
        <v>1505</v>
      </c>
      <c r="C121" s="151" t="s">
        <v>1009</v>
      </c>
      <c r="D121" s="19" t="s">
        <v>977</v>
      </c>
      <c r="E121" s="873" t="s">
        <v>1148</v>
      </c>
      <c r="F121" s="1317" t="s">
        <v>1002</v>
      </c>
      <c r="G121" s="885" t="s">
        <v>1013</v>
      </c>
      <c r="H121" s="71" t="s">
        <v>96</v>
      </c>
      <c r="I121" s="132" t="s">
        <v>1368</v>
      </c>
      <c r="J121" s="18">
        <v>1</v>
      </c>
      <c r="K121" s="48">
        <v>4400</v>
      </c>
      <c r="L121" s="478" t="str">
        <f t="shared" si="1"/>
        <v/>
      </c>
      <c r="M121" s="484" t="s">
        <v>23</v>
      </c>
      <c r="N121" s="431"/>
      <c r="R121" s="44"/>
    </row>
    <row r="122" spans="1:18" ht="15.75" customHeight="1">
      <c r="A122" s="2"/>
      <c r="B122" s="459">
        <v>1505</v>
      </c>
      <c r="C122" s="151" t="s">
        <v>1009</v>
      </c>
      <c r="D122" s="19" t="s">
        <v>978</v>
      </c>
      <c r="E122" s="873" t="s">
        <v>1149</v>
      </c>
      <c r="F122" s="1317"/>
      <c r="G122" s="885" t="s">
        <v>1013</v>
      </c>
      <c r="H122" s="71" t="s">
        <v>98</v>
      </c>
      <c r="I122" s="611"/>
      <c r="J122" s="18">
        <v>1</v>
      </c>
      <c r="K122" s="48">
        <v>4400</v>
      </c>
      <c r="L122" s="478" t="str">
        <f t="shared" si="1"/>
        <v/>
      </c>
      <c r="M122" s="484" t="s">
        <v>23</v>
      </c>
      <c r="N122" s="431"/>
      <c r="R122" s="44"/>
    </row>
    <row r="123" spans="1:18" ht="15.75" customHeight="1">
      <c r="A123" s="2"/>
      <c r="B123" s="459">
        <v>1505</v>
      </c>
      <c r="C123" s="151" t="s">
        <v>1009</v>
      </c>
      <c r="D123" s="19" t="s">
        <v>979</v>
      </c>
      <c r="E123" s="873" t="s">
        <v>1150</v>
      </c>
      <c r="F123" s="1317"/>
      <c r="G123" s="885" t="s">
        <v>1013</v>
      </c>
      <c r="H123" s="71" t="s">
        <v>991</v>
      </c>
      <c r="I123" s="9"/>
      <c r="J123" s="18">
        <v>1</v>
      </c>
      <c r="K123" s="48">
        <v>4400</v>
      </c>
      <c r="L123" s="534" t="str">
        <f t="shared" si="1"/>
        <v/>
      </c>
      <c r="M123" s="484" t="s">
        <v>23</v>
      </c>
      <c r="N123" s="431"/>
      <c r="R123" s="44"/>
    </row>
    <row r="124" spans="1:18" ht="15.75" customHeight="1">
      <c r="A124" s="2"/>
      <c r="B124" s="459">
        <v>1505</v>
      </c>
      <c r="C124" s="151" t="s">
        <v>1009</v>
      </c>
      <c r="D124" s="19" t="s">
        <v>981</v>
      </c>
      <c r="E124" s="873" t="s">
        <v>1151</v>
      </c>
      <c r="F124" s="1317"/>
      <c r="G124" s="885" t="s">
        <v>1013</v>
      </c>
      <c r="H124" s="71" t="s">
        <v>35</v>
      </c>
      <c r="I124" s="611"/>
      <c r="J124" s="18">
        <v>1</v>
      </c>
      <c r="K124" s="48">
        <v>4900</v>
      </c>
      <c r="L124" s="534" t="str">
        <f t="shared" si="1"/>
        <v/>
      </c>
      <c r="M124" s="484" t="s">
        <v>23</v>
      </c>
      <c r="N124" s="431"/>
      <c r="R124" s="44"/>
    </row>
    <row r="125" spans="1:18" ht="15.75" customHeight="1">
      <c r="A125" s="2"/>
      <c r="B125" s="459">
        <v>1505</v>
      </c>
      <c r="C125" s="151" t="s">
        <v>1009</v>
      </c>
      <c r="D125" s="19" t="s">
        <v>974</v>
      </c>
      <c r="E125" s="873" t="s">
        <v>1152</v>
      </c>
      <c r="F125" s="1317"/>
      <c r="G125" s="885" t="s">
        <v>1013</v>
      </c>
      <c r="H125" s="71" t="s">
        <v>106</v>
      </c>
      <c r="I125" s="132" t="s">
        <v>1368</v>
      </c>
      <c r="J125" s="18">
        <v>1</v>
      </c>
      <c r="K125" s="48">
        <v>4900</v>
      </c>
      <c r="L125" s="480" t="str">
        <f t="shared" si="1"/>
        <v/>
      </c>
      <c r="M125" s="484" t="s">
        <v>23</v>
      </c>
      <c r="N125" s="431"/>
      <c r="R125" s="44"/>
    </row>
    <row r="126" spans="1:18" ht="15.75" customHeight="1">
      <c r="A126" s="2"/>
      <c r="B126" s="456">
        <v>1505</v>
      </c>
      <c r="C126" s="884" t="s">
        <v>1009</v>
      </c>
      <c r="D126" s="103" t="s">
        <v>983</v>
      </c>
      <c r="E126" s="874" t="s">
        <v>1153</v>
      </c>
      <c r="F126" s="1334"/>
      <c r="G126" s="886" t="s">
        <v>1013</v>
      </c>
      <c r="H126" s="49" t="s">
        <v>111</v>
      </c>
      <c r="I126" s="132" t="s">
        <v>1368</v>
      </c>
      <c r="J126" s="49">
        <v>1</v>
      </c>
      <c r="K126" s="50">
        <v>4900</v>
      </c>
      <c r="L126" s="479" t="str">
        <f t="shared" si="1"/>
        <v/>
      </c>
      <c r="M126" s="485" t="s">
        <v>23</v>
      </c>
      <c r="N126" s="431"/>
      <c r="R126" s="44"/>
    </row>
    <row r="127" spans="1:18" ht="15.75" customHeight="1">
      <c r="A127" s="461"/>
      <c r="B127" s="461">
        <v>1506</v>
      </c>
      <c r="C127" s="213" t="s">
        <v>985</v>
      </c>
      <c r="D127" s="883" t="s">
        <v>978</v>
      </c>
      <c r="E127" s="872" t="s">
        <v>1154</v>
      </c>
      <c r="F127" s="1335" t="s">
        <v>1016</v>
      </c>
      <c r="G127" s="134" t="s">
        <v>25</v>
      </c>
      <c r="H127" s="71" t="s">
        <v>98</v>
      </c>
      <c r="I127" s="610"/>
      <c r="J127" s="134">
        <v>1</v>
      </c>
      <c r="K127" s="497">
        <v>3000</v>
      </c>
      <c r="L127" s="480" t="str">
        <f t="shared" si="1"/>
        <v/>
      </c>
      <c r="M127" s="486" t="s">
        <v>23</v>
      </c>
      <c r="N127" s="431"/>
      <c r="R127" s="44"/>
    </row>
    <row r="128" spans="1:18" ht="15.75" customHeight="1">
      <c r="A128" s="461"/>
      <c r="B128" s="461">
        <v>1506</v>
      </c>
      <c r="C128" s="151" t="s">
        <v>985</v>
      </c>
      <c r="D128" s="19" t="s">
        <v>979</v>
      </c>
      <c r="E128" s="873" t="s">
        <v>1155</v>
      </c>
      <c r="F128" s="1317"/>
      <c r="G128" s="18" t="s">
        <v>25</v>
      </c>
      <c r="H128" s="71" t="s">
        <v>32</v>
      </c>
      <c r="I128" s="9"/>
      <c r="J128" s="18">
        <v>1</v>
      </c>
      <c r="K128" s="48">
        <v>3000</v>
      </c>
      <c r="L128" s="534" t="str">
        <f t="shared" si="1"/>
        <v/>
      </c>
      <c r="M128" s="484" t="s">
        <v>23</v>
      </c>
      <c r="N128" s="431"/>
      <c r="R128" s="44"/>
    </row>
    <row r="129" spans="1:18" ht="15.75" customHeight="1">
      <c r="A129" s="461"/>
      <c r="B129" s="461">
        <v>1506</v>
      </c>
      <c r="C129" s="151" t="s">
        <v>985</v>
      </c>
      <c r="D129" s="19" t="s">
        <v>981</v>
      </c>
      <c r="E129" s="873" t="s">
        <v>1156</v>
      </c>
      <c r="F129" s="1317"/>
      <c r="G129" s="18" t="s">
        <v>25</v>
      </c>
      <c r="H129" s="71" t="s">
        <v>35</v>
      </c>
      <c r="I129" s="9"/>
      <c r="J129" s="18">
        <v>1</v>
      </c>
      <c r="K129" s="48">
        <v>3000</v>
      </c>
      <c r="L129" s="480" t="str">
        <f t="shared" si="1"/>
        <v/>
      </c>
      <c r="M129" s="484" t="s">
        <v>23</v>
      </c>
      <c r="N129" s="431"/>
      <c r="R129" s="44"/>
    </row>
    <row r="130" spans="1:18" ht="15.75" customHeight="1">
      <c r="A130" s="461"/>
      <c r="B130" s="461">
        <v>1506</v>
      </c>
      <c r="C130" s="151" t="s">
        <v>985</v>
      </c>
      <c r="D130" s="19" t="s">
        <v>974</v>
      </c>
      <c r="E130" s="873" t="s">
        <v>1157</v>
      </c>
      <c r="F130" s="1317"/>
      <c r="G130" s="18" t="s">
        <v>25</v>
      </c>
      <c r="H130" s="71" t="s">
        <v>106</v>
      </c>
      <c r="I130" s="611"/>
      <c r="J130" s="18">
        <v>1</v>
      </c>
      <c r="K130" s="48">
        <v>3300</v>
      </c>
      <c r="L130" s="478" t="str">
        <f t="shared" si="1"/>
        <v/>
      </c>
      <c r="M130" s="484" t="s">
        <v>23</v>
      </c>
      <c r="N130" s="431"/>
      <c r="R130" s="44"/>
    </row>
    <row r="131" spans="1:18" ht="15.75" customHeight="1">
      <c r="A131" s="461"/>
      <c r="B131" s="461">
        <v>1506</v>
      </c>
      <c r="C131" s="151" t="s">
        <v>985</v>
      </c>
      <c r="D131" s="19" t="s">
        <v>983</v>
      </c>
      <c r="E131" s="873" t="s">
        <v>1158</v>
      </c>
      <c r="F131" s="1317"/>
      <c r="G131" s="18" t="s">
        <v>25</v>
      </c>
      <c r="H131" s="71" t="s">
        <v>111</v>
      </c>
      <c r="I131" s="9"/>
      <c r="J131" s="18">
        <v>1</v>
      </c>
      <c r="K131" s="48">
        <v>3300</v>
      </c>
      <c r="L131" s="478" t="str">
        <f t="shared" si="1"/>
        <v/>
      </c>
      <c r="M131" s="484" t="s">
        <v>23</v>
      </c>
      <c r="N131" s="431"/>
      <c r="R131" s="44"/>
    </row>
    <row r="132" spans="1:18" ht="15.75" customHeight="1">
      <c r="A132" s="461"/>
      <c r="B132" s="461">
        <v>1506</v>
      </c>
      <c r="C132" s="151" t="s">
        <v>985</v>
      </c>
      <c r="D132" s="19" t="s">
        <v>984</v>
      </c>
      <c r="E132" s="873" t="s">
        <v>1159</v>
      </c>
      <c r="F132" s="1317"/>
      <c r="G132" s="18" t="s">
        <v>25</v>
      </c>
      <c r="H132" s="71" t="s">
        <v>114</v>
      </c>
      <c r="I132" s="9"/>
      <c r="J132" s="18">
        <v>1</v>
      </c>
      <c r="K132" s="48">
        <v>3700</v>
      </c>
      <c r="L132" s="478" t="str">
        <f t="shared" si="1"/>
        <v/>
      </c>
      <c r="M132" s="484" t="s">
        <v>23</v>
      </c>
      <c r="N132" s="431"/>
      <c r="R132" s="44"/>
    </row>
    <row r="133" spans="1:18" ht="15.75" customHeight="1">
      <c r="A133" s="461"/>
      <c r="B133" s="461">
        <v>1506</v>
      </c>
      <c r="C133" s="151" t="s">
        <v>985</v>
      </c>
      <c r="D133" s="19" t="s">
        <v>985</v>
      </c>
      <c r="E133" s="873" t="s">
        <v>1160</v>
      </c>
      <c r="F133" s="1317"/>
      <c r="G133" s="18" t="s">
        <v>25</v>
      </c>
      <c r="H133" s="71" t="s">
        <v>116</v>
      </c>
      <c r="I133" s="9"/>
      <c r="J133" s="18">
        <v>1</v>
      </c>
      <c r="K133" s="48">
        <v>3700</v>
      </c>
      <c r="L133" s="478" t="str">
        <f t="shared" si="1"/>
        <v/>
      </c>
      <c r="M133" s="484" t="s">
        <v>23</v>
      </c>
      <c r="N133" s="431"/>
      <c r="R133" s="44"/>
    </row>
    <row r="134" spans="1:18" ht="15.75" customHeight="1">
      <c r="A134" s="461"/>
      <c r="B134" s="461">
        <v>1506</v>
      </c>
      <c r="C134" s="151" t="s">
        <v>1015</v>
      </c>
      <c r="D134" s="19" t="s">
        <v>978</v>
      </c>
      <c r="E134" s="873" t="s">
        <v>1161</v>
      </c>
      <c r="F134" s="1317" t="s">
        <v>1016</v>
      </c>
      <c r="G134" s="18" t="s">
        <v>183</v>
      </c>
      <c r="H134" s="71" t="s">
        <v>98</v>
      </c>
      <c r="I134" s="9"/>
      <c r="J134" s="18">
        <v>1</v>
      </c>
      <c r="K134" s="48">
        <v>3000</v>
      </c>
      <c r="L134" s="478" t="str">
        <f t="shared" si="1"/>
        <v/>
      </c>
      <c r="M134" s="484" t="s">
        <v>23</v>
      </c>
      <c r="N134" s="431"/>
      <c r="R134" s="44"/>
    </row>
    <row r="135" spans="1:18" ht="15.75" customHeight="1">
      <c r="A135" s="461"/>
      <c r="B135" s="461">
        <v>1506</v>
      </c>
      <c r="C135" s="151" t="s">
        <v>1015</v>
      </c>
      <c r="D135" s="19" t="s">
        <v>979</v>
      </c>
      <c r="E135" s="873" t="s">
        <v>1162</v>
      </c>
      <c r="F135" s="1317"/>
      <c r="G135" s="18" t="s">
        <v>183</v>
      </c>
      <c r="H135" s="71" t="s">
        <v>32</v>
      </c>
      <c r="I135" s="611"/>
      <c r="J135" s="18">
        <v>1</v>
      </c>
      <c r="K135" s="48">
        <v>3000</v>
      </c>
      <c r="L135" s="478" t="str">
        <f t="shared" si="1"/>
        <v/>
      </c>
      <c r="M135" s="484" t="s">
        <v>23</v>
      </c>
      <c r="N135" s="431"/>
      <c r="R135" s="44"/>
    </row>
    <row r="136" spans="1:18" ht="15.75" customHeight="1">
      <c r="A136" s="461"/>
      <c r="B136" s="461">
        <v>1506</v>
      </c>
      <c r="C136" s="151" t="s">
        <v>1015</v>
      </c>
      <c r="D136" s="19" t="s">
        <v>981</v>
      </c>
      <c r="E136" s="873" t="s">
        <v>1163</v>
      </c>
      <c r="F136" s="1317"/>
      <c r="G136" s="18" t="s">
        <v>183</v>
      </c>
      <c r="H136" s="71" t="s">
        <v>35</v>
      </c>
      <c r="I136" s="611"/>
      <c r="J136" s="18">
        <v>1</v>
      </c>
      <c r="K136" s="48">
        <v>3000</v>
      </c>
      <c r="L136" s="478" t="str">
        <f t="shared" ref="L136:L199" si="2">IFERROR(IF(N136=0,"",ROUNDUP(N136/J136,0)),"")</f>
        <v/>
      </c>
      <c r="M136" s="484" t="s">
        <v>23</v>
      </c>
      <c r="N136" s="431"/>
      <c r="R136" s="44"/>
    </row>
    <row r="137" spans="1:18" ht="15.75" customHeight="1">
      <c r="A137" s="461"/>
      <c r="B137" s="461">
        <v>1506</v>
      </c>
      <c r="C137" s="151" t="s">
        <v>1015</v>
      </c>
      <c r="D137" s="19" t="s">
        <v>974</v>
      </c>
      <c r="E137" s="873" t="s">
        <v>1164</v>
      </c>
      <c r="F137" s="1317"/>
      <c r="G137" s="18" t="s">
        <v>183</v>
      </c>
      <c r="H137" s="71" t="s">
        <v>106</v>
      </c>
      <c r="I137" s="9"/>
      <c r="J137" s="18">
        <v>1</v>
      </c>
      <c r="K137" s="48">
        <v>3300</v>
      </c>
      <c r="L137" s="534" t="str">
        <f t="shared" si="2"/>
        <v/>
      </c>
      <c r="M137" s="484" t="s">
        <v>23</v>
      </c>
      <c r="N137" s="431"/>
      <c r="R137" s="44"/>
    </row>
    <row r="138" spans="1:18" ht="15.75" customHeight="1">
      <c r="A138" s="461"/>
      <c r="B138" s="461">
        <v>1506</v>
      </c>
      <c r="C138" s="151" t="s">
        <v>1015</v>
      </c>
      <c r="D138" s="19" t="s">
        <v>983</v>
      </c>
      <c r="E138" s="873" t="s">
        <v>1165</v>
      </c>
      <c r="F138" s="1317"/>
      <c r="G138" s="18" t="s">
        <v>183</v>
      </c>
      <c r="H138" s="71" t="s">
        <v>111</v>
      </c>
      <c r="I138" s="611"/>
      <c r="J138" s="18">
        <v>1</v>
      </c>
      <c r="K138" s="48">
        <v>3300</v>
      </c>
      <c r="L138" s="534" t="str">
        <f t="shared" si="2"/>
        <v/>
      </c>
      <c r="M138" s="484" t="s">
        <v>23</v>
      </c>
      <c r="N138" s="431"/>
      <c r="R138" s="44"/>
    </row>
    <row r="139" spans="1:18" ht="15.75" customHeight="1">
      <c r="A139" s="461"/>
      <c r="B139" s="461">
        <v>1506</v>
      </c>
      <c r="C139" s="151" t="s">
        <v>1015</v>
      </c>
      <c r="D139" s="19" t="s">
        <v>984</v>
      </c>
      <c r="E139" s="873" t="s">
        <v>1166</v>
      </c>
      <c r="F139" s="1317"/>
      <c r="G139" s="18" t="s">
        <v>183</v>
      </c>
      <c r="H139" s="71" t="s">
        <v>114</v>
      </c>
      <c r="I139" s="9"/>
      <c r="J139" s="18">
        <v>1</v>
      </c>
      <c r="K139" s="48">
        <v>3700</v>
      </c>
      <c r="L139" s="480" t="str">
        <f t="shared" si="2"/>
        <v/>
      </c>
      <c r="M139" s="484" t="s">
        <v>23</v>
      </c>
      <c r="N139" s="431"/>
      <c r="R139" s="44"/>
    </row>
    <row r="140" spans="1:18" ht="15.75" customHeight="1">
      <c r="A140" s="461"/>
      <c r="B140" s="461">
        <v>1506</v>
      </c>
      <c r="C140" s="884" t="s">
        <v>1015</v>
      </c>
      <c r="D140" s="103" t="s">
        <v>985</v>
      </c>
      <c r="E140" s="874" t="s">
        <v>1167</v>
      </c>
      <c r="F140" s="1317"/>
      <c r="G140" s="49" t="s">
        <v>1014</v>
      </c>
      <c r="H140" s="451" t="s">
        <v>116</v>
      </c>
      <c r="I140" s="450"/>
      <c r="J140" s="49">
        <v>1</v>
      </c>
      <c r="K140" s="50">
        <v>3700</v>
      </c>
      <c r="L140" s="478" t="str">
        <f t="shared" si="2"/>
        <v/>
      </c>
      <c r="M140" s="798" t="s">
        <v>23</v>
      </c>
      <c r="N140" s="431"/>
      <c r="R140" s="44"/>
    </row>
    <row r="141" spans="1:18" ht="15.75" customHeight="1">
      <c r="A141" s="2"/>
      <c r="B141" s="797">
        <v>1416</v>
      </c>
      <c r="C141" s="802" t="s">
        <v>189</v>
      </c>
      <c r="D141" s="802" t="s">
        <v>191</v>
      </c>
      <c r="E141" s="163" t="s">
        <v>240</v>
      </c>
      <c r="F141" s="1336" t="s">
        <v>1021</v>
      </c>
      <c r="G141" s="1100" t="s">
        <v>142</v>
      </c>
      <c r="H141" s="1100" t="s">
        <v>146</v>
      </c>
      <c r="I141" s="1085" t="s">
        <v>1327</v>
      </c>
      <c r="J141" s="1100">
        <v>1</v>
      </c>
      <c r="K141" s="1101">
        <v>2900</v>
      </c>
      <c r="L141" s="1102" t="str">
        <f t="shared" si="2"/>
        <v/>
      </c>
      <c r="M141" s="1103" t="s">
        <v>26</v>
      </c>
      <c r="N141" s="1095"/>
      <c r="R141" s="44"/>
    </row>
    <row r="142" spans="1:18" ht="15.75" customHeight="1">
      <c r="A142" s="2"/>
      <c r="B142" s="799">
        <v>1416</v>
      </c>
      <c r="C142" s="800" t="s">
        <v>189</v>
      </c>
      <c r="D142" s="800" t="s">
        <v>193</v>
      </c>
      <c r="E142" s="162" t="s">
        <v>241</v>
      </c>
      <c r="F142" s="1337"/>
      <c r="G142" s="799" t="s">
        <v>142</v>
      </c>
      <c r="H142" s="799" t="s">
        <v>148</v>
      </c>
      <c r="I142" s="1086" t="s">
        <v>1317</v>
      </c>
      <c r="J142" s="799">
        <v>1</v>
      </c>
      <c r="K142" s="944">
        <v>2900</v>
      </c>
      <c r="L142" s="948" t="str">
        <f t="shared" si="2"/>
        <v/>
      </c>
      <c r="M142" s="803" t="s">
        <v>26</v>
      </c>
      <c r="N142" s="642"/>
      <c r="R142" s="44"/>
    </row>
    <row r="143" spans="1:18" ht="15.75" customHeight="1">
      <c r="A143" s="2"/>
      <c r="B143" s="799">
        <v>1416</v>
      </c>
      <c r="C143" s="800" t="s">
        <v>189</v>
      </c>
      <c r="D143" s="800" t="s">
        <v>194</v>
      </c>
      <c r="E143" s="162" t="s">
        <v>242</v>
      </c>
      <c r="F143" s="1337"/>
      <c r="G143" s="799" t="s">
        <v>142</v>
      </c>
      <c r="H143" s="799" t="s">
        <v>73</v>
      </c>
      <c r="I143" s="1086" t="s">
        <v>1317</v>
      </c>
      <c r="J143" s="799">
        <v>1</v>
      </c>
      <c r="K143" s="944">
        <v>3400</v>
      </c>
      <c r="L143" s="948" t="str">
        <f t="shared" si="2"/>
        <v/>
      </c>
      <c r="M143" s="803" t="s">
        <v>26</v>
      </c>
      <c r="N143" s="642"/>
      <c r="R143" s="44"/>
    </row>
    <row r="144" spans="1:18" ht="15.75" customHeight="1">
      <c r="A144" s="2"/>
      <c r="B144" s="799">
        <v>1416</v>
      </c>
      <c r="C144" s="800" t="s">
        <v>189</v>
      </c>
      <c r="D144" s="800" t="s">
        <v>186</v>
      </c>
      <c r="E144" s="162" t="s">
        <v>243</v>
      </c>
      <c r="F144" s="1337"/>
      <c r="G144" s="799" t="s">
        <v>142</v>
      </c>
      <c r="H144" s="799" t="s">
        <v>151</v>
      </c>
      <c r="I144" s="1086" t="s">
        <v>1317</v>
      </c>
      <c r="J144" s="799">
        <v>1</v>
      </c>
      <c r="K144" s="944">
        <v>3400</v>
      </c>
      <c r="L144" s="948" t="str">
        <f t="shared" si="2"/>
        <v/>
      </c>
      <c r="M144" s="803" t="s">
        <v>26</v>
      </c>
      <c r="N144" s="642"/>
      <c r="R144" s="44"/>
    </row>
    <row r="145" spans="1:18" ht="15.75" customHeight="1">
      <c r="A145" s="2"/>
      <c r="B145" s="799">
        <v>1416</v>
      </c>
      <c r="C145" s="800" t="s">
        <v>189</v>
      </c>
      <c r="D145" s="800" t="s">
        <v>195</v>
      </c>
      <c r="E145" s="162" t="s">
        <v>244</v>
      </c>
      <c r="F145" s="1337"/>
      <c r="G145" s="799" t="s">
        <v>142</v>
      </c>
      <c r="H145" s="799" t="s">
        <v>74</v>
      </c>
      <c r="I145" s="1087"/>
      <c r="J145" s="799">
        <v>1</v>
      </c>
      <c r="K145" s="944">
        <v>3400</v>
      </c>
      <c r="L145" s="948" t="str">
        <f t="shared" si="2"/>
        <v/>
      </c>
      <c r="M145" s="803" t="s">
        <v>26</v>
      </c>
      <c r="N145" s="642"/>
      <c r="R145" s="44"/>
    </row>
    <row r="146" spans="1:18" ht="15.75" customHeight="1">
      <c r="A146" s="2"/>
      <c r="B146" s="799">
        <v>1416</v>
      </c>
      <c r="C146" s="800" t="s">
        <v>189</v>
      </c>
      <c r="D146" s="800" t="s">
        <v>196</v>
      </c>
      <c r="E146" s="162" t="s">
        <v>245</v>
      </c>
      <c r="F146" s="1337"/>
      <c r="G146" s="799" t="s">
        <v>142</v>
      </c>
      <c r="H146" s="799" t="s">
        <v>154</v>
      </c>
      <c r="I146" s="1087"/>
      <c r="J146" s="799">
        <v>1</v>
      </c>
      <c r="K146" s="944">
        <v>3900</v>
      </c>
      <c r="L146" s="948" t="str">
        <f t="shared" si="2"/>
        <v/>
      </c>
      <c r="M146" s="803" t="s">
        <v>26</v>
      </c>
      <c r="N146" s="642"/>
      <c r="R146" s="44"/>
    </row>
    <row r="147" spans="1:18" ht="15.75" customHeight="1">
      <c r="A147" s="2"/>
      <c r="B147" s="799">
        <v>1416</v>
      </c>
      <c r="C147" s="800" t="s">
        <v>189</v>
      </c>
      <c r="D147" s="800" t="s">
        <v>197</v>
      </c>
      <c r="E147" s="162" t="s">
        <v>246</v>
      </c>
      <c r="F147" s="1337"/>
      <c r="G147" s="799" t="s">
        <v>142</v>
      </c>
      <c r="H147" s="799" t="s">
        <v>198</v>
      </c>
      <c r="I147" s="1086" t="s">
        <v>1317</v>
      </c>
      <c r="J147" s="799">
        <v>1</v>
      </c>
      <c r="K147" s="944">
        <v>3900</v>
      </c>
      <c r="L147" s="948" t="str">
        <f t="shared" si="2"/>
        <v/>
      </c>
      <c r="M147" s="803" t="s">
        <v>26</v>
      </c>
      <c r="N147" s="642"/>
      <c r="R147" s="44"/>
    </row>
    <row r="148" spans="1:18" ht="15.75" customHeight="1">
      <c r="A148" s="2"/>
      <c r="B148" s="799">
        <v>1416</v>
      </c>
      <c r="C148" s="800" t="s">
        <v>189</v>
      </c>
      <c r="D148" s="800" t="s">
        <v>187</v>
      </c>
      <c r="E148" s="162" t="s">
        <v>247</v>
      </c>
      <c r="F148" s="1337"/>
      <c r="G148" s="799" t="s">
        <v>142</v>
      </c>
      <c r="H148" s="799" t="s">
        <v>157</v>
      </c>
      <c r="I148" s="1087"/>
      <c r="J148" s="799">
        <v>1</v>
      </c>
      <c r="K148" s="944">
        <v>3900</v>
      </c>
      <c r="L148" s="948" t="str">
        <f t="shared" si="2"/>
        <v/>
      </c>
      <c r="M148" s="803" t="s">
        <v>26</v>
      </c>
      <c r="N148" s="642"/>
      <c r="R148" s="44"/>
    </row>
    <row r="149" spans="1:18" ht="15.75" customHeight="1">
      <c r="A149" s="2"/>
      <c r="B149" s="799">
        <v>1416</v>
      </c>
      <c r="C149" s="800" t="s">
        <v>189</v>
      </c>
      <c r="D149" s="800" t="s">
        <v>188</v>
      </c>
      <c r="E149" s="162" t="s">
        <v>248</v>
      </c>
      <c r="F149" s="1337"/>
      <c r="G149" s="799" t="s">
        <v>142</v>
      </c>
      <c r="H149" s="799" t="s">
        <v>159</v>
      </c>
      <c r="I149" s="1086" t="s">
        <v>1317</v>
      </c>
      <c r="J149" s="799">
        <v>1</v>
      </c>
      <c r="K149" s="944">
        <v>4400</v>
      </c>
      <c r="L149" s="948" t="str">
        <f t="shared" si="2"/>
        <v/>
      </c>
      <c r="M149" s="803" t="s">
        <v>26</v>
      </c>
      <c r="N149" s="642"/>
      <c r="R149" s="44"/>
    </row>
    <row r="150" spans="1:18" ht="15.75" customHeight="1">
      <c r="A150" s="2"/>
      <c r="B150" s="799">
        <v>1416</v>
      </c>
      <c r="C150" s="800" t="s">
        <v>189</v>
      </c>
      <c r="D150" s="800" t="s">
        <v>189</v>
      </c>
      <c r="E150" s="162" t="s">
        <v>249</v>
      </c>
      <c r="F150" s="1337"/>
      <c r="G150" s="799" t="s">
        <v>142</v>
      </c>
      <c r="H150" s="799" t="s">
        <v>161</v>
      </c>
      <c r="I150" s="1087"/>
      <c r="J150" s="799">
        <v>1</v>
      </c>
      <c r="K150" s="944">
        <v>4400</v>
      </c>
      <c r="L150" s="948" t="str">
        <f t="shared" si="2"/>
        <v/>
      </c>
      <c r="M150" s="803" t="s">
        <v>26</v>
      </c>
      <c r="N150" s="642"/>
      <c r="R150" s="44"/>
    </row>
    <row r="151" spans="1:18" ht="15.75" customHeight="1">
      <c r="A151" s="2"/>
      <c r="B151" s="799">
        <v>1416</v>
      </c>
      <c r="C151" s="800" t="s">
        <v>189</v>
      </c>
      <c r="D151" s="800" t="s">
        <v>190</v>
      </c>
      <c r="E151" s="162" t="s">
        <v>250</v>
      </c>
      <c r="F151" s="1337"/>
      <c r="G151" s="799" t="s">
        <v>142</v>
      </c>
      <c r="H151" s="799" t="s">
        <v>163</v>
      </c>
      <c r="I151" s="1086" t="s">
        <v>1317</v>
      </c>
      <c r="J151" s="799">
        <v>1</v>
      </c>
      <c r="K151" s="944">
        <v>4400</v>
      </c>
      <c r="L151" s="948" t="str">
        <f t="shared" si="2"/>
        <v/>
      </c>
      <c r="M151" s="803" t="s">
        <v>26</v>
      </c>
      <c r="N151" s="642"/>
      <c r="R151" s="44"/>
    </row>
    <row r="152" spans="1:18" ht="15.75" customHeight="1">
      <c r="A152" s="2"/>
      <c r="B152" s="799">
        <v>1416</v>
      </c>
      <c r="C152" s="800" t="s">
        <v>400</v>
      </c>
      <c r="D152" s="800" t="s">
        <v>191</v>
      </c>
      <c r="E152" s="162" t="s">
        <v>251</v>
      </c>
      <c r="F152" s="1337" t="s">
        <v>1021</v>
      </c>
      <c r="G152" s="1096" t="s">
        <v>732</v>
      </c>
      <c r="H152" s="1096" t="s">
        <v>146</v>
      </c>
      <c r="I152" s="1088" t="s">
        <v>1327</v>
      </c>
      <c r="J152" s="1096">
        <v>1</v>
      </c>
      <c r="K152" s="1097">
        <v>2900</v>
      </c>
      <c r="L152" s="1098" t="str">
        <f t="shared" si="2"/>
        <v/>
      </c>
      <c r="M152" s="1099" t="s">
        <v>26</v>
      </c>
      <c r="N152" s="1095"/>
      <c r="R152" s="44"/>
    </row>
    <row r="153" spans="1:18" ht="15.75" customHeight="1">
      <c r="A153" s="2"/>
      <c r="B153" s="799">
        <v>1416</v>
      </c>
      <c r="C153" s="800" t="s">
        <v>400</v>
      </c>
      <c r="D153" s="800" t="s">
        <v>193</v>
      </c>
      <c r="E153" s="162" t="s">
        <v>252</v>
      </c>
      <c r="F153" s="1337"/>
      <c r="G153" s="1096" t="s">
        <v>732</v>
      </c>
      <c r="H153" s="1096" t="s">
        <v>148</v>
      </c>
      <c r="I153" s="1088" t="s">
        <v>1327</v>
      </c>
      <c r="J153" s="1096">
        <v>1</v>
      </c>
      <c r="K153" s="1097">
        <v>2900</v>
      </c>
      <c r="L153" s="1098" t="str">
        <f t="shared" si="2"/>
        <v/>
      </c>
      <c r="M153" s="1099" t="s">
        <v>26</v>
      </c>
      <c r="N153" s="1095"/>
      <c r="R153" s="44"/>
    </row>
    <row r="154" spans="1:18" ht="15.75" customHeight="1">
      <c r="A154" s="2"/>
      <c r="B154" s="799">
        <v>1416</v>
      </c>
      <c r="C154" s="800" t="s">
        <v>400</v>
      </c>
      <c r="D154" s="800" t="s">
        <v>194</v>
      </c>
      <c r="E154" s="162" t="s">
        <v>253</v>
      </c>
      <c r="F154" s="1337"/>
      <c r="G154" s="1096" t="s">
        <v>732</v>
      </c>
      <c r="H154" s="1096" t="s">
        <v>73</v>
      </c>
      <c r="I154" s="1088" t="s">
        <v>1327</v>
      </c>
      <c r="J154" s="1096">
        <v>1</v>
      </c>
      <c r="K154" s="1097">
        <v>3400</v>
      </c>
      <c r="L154" s="1098" t="str">
        <f t="shared" si="2"/>
        <v/>
      </c>
      <c r="M154" s="1099" t="s">
        <v>26</v>
      </c>
      <c r="N154" s="1095"/>
      <c r="R154" s="44"/>
    </row>
    <row r="155" spans="1:18" ht="15.75" customHeight="1">
      <c r="A155" s="2"/>
      <c r="B155" s="799">
        <v>1416</v>
      </c>
      <c r="C155" s="800" t="s">
        <v>400</v>
      </c>
      <c r="D155" s="800" t="s">
        <v>186</v>
      </c>
      <c r="E155" s="162" t="s">
        <v>254</v>
      </c>
      <c r="F155" s="1337"/>
      <c r="G155" s="799" t="s">
        <v>732</v>
      </c>
      <c r="H155" s="799" t="s">
        <v>151</v>
      </c>
      <c r="I155" s="1087"/>
      <c r="J155" s="799">
        <v>1</v>
      </c>
      <c r="K155" s="944">
        <v>3400</v>
      </c>
      <c r="L155" s="948" t="str">
        <f t="shared" si="2"/>
        <v/>
      </c>
      <c r="M155" s="803" t="s">
        <v>26</v>
      </c>
      <c r="N155" s="642"/>
      <c r="R155" s="44"/>
    </row>
    <row r="156" spans="1:18" ht="15.75" customHeight="1">
      <c r="A156" s="2"/>
      <c r="B156" s="799">
        <v>1416</v>
      </c>
      <c r="C156" s="800" t="s">
        <v>400</v>
      </c>
      <c r="D156" s="800" t="s">
        <v>195</v>
      </c>
      <c r="E156" s="162" t="s">
        <v>255</v>
      </c>
      <c r="F156" s="1337"/>
      <c r="G156" s="799" t="s">
        <v>732</v>
      </c>
      <c r="H156" s="799" t="s">
        <v>74</v>
      </c>
      <c r="I156" s="1087"/>
      <c r="J156" s="799">
        <v>1</v>
      </c>
      <c r="K156" s="944">
        <v>3400</v>
      </c>
      <c r="L156" s="948" t="str">
        <f t="shared" si="2"/>
        <v/>
      </c>
      <c r="M156" s="803" t="s">
        <v>26</v>
      </c>
      <c r="N156" s="642"/>
      <c r="R156" s="44"/>
    </row>
    <row r="157" spans="1:18" ht="15.75" customHeight="1">
      <c r="A157" s="2"/>
      <c r="B157" s="799">
        <v>1416</v>
      </c>
      <c r="C157" s="800" t="s">
        <v>400</v>
      </c>
      <c r="D157" s="800" t="s">
        <v>196</v>
      </c>
      <c r="E157" s="162" t="s">
        <v>256</v>
      </c>
      <c r="F157" s="1337"/>
      <c r="G157" s="799" t="s">
        <v>732</v>
      </c>
      <c r="H157" s="799" t="s">
        <v>154</v>
      </c>
      <c r="I157" s="1087"/>
      <c r="J157" s="799">
        <v>1</v>
      </c>
      <c r="K157" s="944">
        <v>3900</v>
      </c>
      <c r="L157" s="948" t="str">
        <f t="shared" si="2"/>
        <v/>
      </c>
      <c r="M157" s="803" t="s">
        <v>26</v>
      </c>
      <c r="N157" s="642"/>
      <c r="R157" s="44"/>
    </row>
    <row r="158" spans="1:18" ht="15.75" customHeight="1">
      <c r="A158" s="2"/>
      <c r="B158" s="799">
        <v>1416</v>
      </c>
      <c r="C158" s="800" t="s">
        <v>400</v>
      </c>
      <c r="D158" s="800" t="s">
        <v>197</v>
      </c>
      <c r="E158" s="162" t="s">
        <v>257</v>
      </c>
      <c r="F158" s="1337"/>
      <c r="G158" s="1096" t="s">
        <v>732</v>
      </c>
      <c r="H158" s="1096" t="s">
        <v>198</v>
      </c>
      <c r="I158" s="1088" t="s">
        <v>1327</v>
      </c>
      <c r="J158" s="1096">
        <v>1</v>
      </c>
      <c r="K158" s="1097">
        <v>3900</v>
      </c>
      <c r="L158" s="1098" t="str">
        <f t="shared" si="2"/>
        <v/>
      </c>
      <c r="M158" s="1099" t="s">
        <v>26</v>
      </c>
      <c r="N158" s="1095"/>
      <c r="R158" s="44"/>
    </row>
    <row r="159" spans="1:18" ht="15.75" customHeight="1">
      <c r="A159" s="2"/>
      <c r="B159" s="799">
        <v>1416</v>
      </c>
      <c r="C159" s="800" t="s">
        <v>400</v>
      </c>
      <c r="D159" s="800" t="s">
        <v>187</v>
      </c>
      <c r="E159" s="162" t="s">
        <v>258</v>
      </c>
      <c r="F159" s="1337"/>
      <c r="G159" s="799" t="s">
        <v>732</v>
      </c>
      <c r="H159" s="799" t="s">
        <v>157</v>
      </c>
      <c r="I159" s="1087"/>
      <c r="J159" s="799">
        <v>1</v>
      </c>
      <c r="K159" s="944">
        <v>3900</v>
      </c>
      <c r="L159" s="948" t="str">
        <f t="shared" si="2"/>
        <v/>
      </c>
      <c r="M159" s="803" t="s">
        <v>26</v>
      </c>
      <c r="N159" s="642"/>
      <c r="R159" s="44"/>
    </row>
    <row r="160" spans="1:18" ht="15.75" customHeight="1">
      <c r="A160" s="2"/>
      <c r="B160" s="799">
        <v>1416</v>
      </c>
      <c r="C160" s="800" t="s">
        <v>400</v>
      </c>
      <c r="D160" s="800" t="s">
        <v>188</v>
      </c>
      <c r="E160" s="162" t="s">
        <v>259</v>
      </c>
      <c r="F160" s="1337"/>
      <c r="G160" s="1096" t="s">
        <v>732</v>
      </c>
      <c r="H160" s="1096" t="s">
        <v>159</v>
      </c>
      <c r="I160" s="1088" t="s">
        <v>1327</v>
      </c>
      <c r="J160" s="1096">
        <v>1</v>
      </c>
      <c r="K160" s="1097">
        <v>4400</v>
      </c>
      <c r="L160" s="1098" t="str">
        <f t="shared" si="2"/>
        <v/>
      </c>
      <c r="M160" s="1099" t="s">
        <v>26</v>
      </c>
      <c r="N160" s="1095"/>
      <c r="R160" s="44"/>
    </row>
    <row r="161" spans="1:18" ht="15.75" customHeight="1">
      <c r="A161" s="2"/>
      <c r="B161" s="799">
        <v>1416</v>
      </c>
      <c r="C161" s="800" t="s">
        <v>400</v>
      </c>
      <c r="D161" s="800" t="s">
        <v>189</v>
      </c>
      <c r="E161" s="162" t="s">
        <v>260</v>
      </c>
      <c r="F161" s="1337"/>
      <c r="G161" s="799" t="s">
        <v>732</v>
      </c>
      <c r="H161" s="799" t="s">
        <v>161</v>
      </c>
      <c r="I161" s="1086" t="s">
        <v>1317</v>
      </c>
      <c r="J161" s="799">
        <v>1</v>
      </c>
      <c r="K161" s="944">
        <v>4400</v>
      </c>
      <c r="L161" s="948" t="str">
        <f t="shared" si="2"/>
        <v/>
      </c>
      <c r="M161" s="803" t="s">
        <v>26</v>
      </c>
      <c r="N161" s="642"/>
      <c r="R161" s="44"/>
    </row>
    <row r="162" spans="1:18" ht="15.75" customHeight="1">
      <c r="A162" s="2"/>
      <c r="B162" s="799">
        <v>1416</v>
      </c>
      <c r="C162" s="800" t="s">
        <v>400</v>
      </c>
      <c r="D162" s="800" t="s">
        <v>190</v>
      </c>
      <c r="E162" s="162" t="s">
        <v>261</v>
      </c>
      <c r="F162" s="1337"/>
      <c r="G162" s="799" t="s">
        <v>732</v>
      </c>
      <c r="H162" s="799" t="s">
        <v>163</v>
      </c>
      <c r="I162" s="1086" t="s">
        <v>1317</v>
      </c>
      <c r="J162" s="799">
        <v>1</v>
      </c>
      <c r="K162" s="944">
        <v>4400</v>
      </c>
      <c r="L162" s="948" t="str">
        <f t="shared" si="2"/>
        <v/>
      </c>
      <c r="M162" s="803" t="s">
        <v>26</v>
      </c>
      <c r="N162" s="642"/>
      <c r="R162" s="44"/>
    </row>
    <row r="163" spans="1:18" ht="15.75" customHeight="1">
      <c r="A163" s="2"/>
      <c r="B163" s="799">
        <v>1416</v>
      </c>
      <c r="C163" s="800" t="s">
        <v>401</v>
      </c>
      <c r="D163" s="800" t="s">
        <v>191</v>
      </c>
      <c r="E163" s="162" t="s">
        <v>262</v>
      </c>
      <c r="F163" s="1337" t="s">
        <v>1021</v>
      </c>
      <c r="G163" s="1096" t="s">
        <v>180</v>
      </c>
      <c r="H163" s="1096" t="s">
        <v>146</v>
      </c>
      <c r="I163" s="1085" t="s">
        <v>1327</v>
      </c>
      <c r="J163" s="1096">
        <v>1</v>
      </c>
      <c r="K163" s="1097">
        <v>2900</v>
      </c>
      <c r="L163" s="1098" t="str">
        <f t="shared" si="2"/>
        <v/>
      </c>
      <c r="M163" s="1099" t="s">
        <v>26</v>
      </c>
      <c r="N163" s="1095"/>
      <c r="R163" s="44"/>
    </row>
    <row r="164" spans="1:18" ht="15.75" customHeight="1">
      <c r="A164" s="2"/>
      <c r="B164" s="799">
        <v>1416</v>
      </c>
      <c r="C164" s="800" t="s">
        <v>401</v>
      </c>
      <c r="D164" s="800" t="s">
        <v>193</v>
      </c>
      <c r="E164" s="162" t="s">
        <v>263</v>
      </c>
      <c r="F164" s="1337"/>
      <c r="G164" s="799" t="s">
        <v>180</v>
      </c>
      <c r="H164" s="799" t="s">
        <v>148</v>
      </c>
      <c r="I164" s="996" t="s">
        <v>1317</v>
      </c>
      <c r="J164" s="799">
        <v>1</v>
      </c>
      <c r="K164" s="944">
        <v>2900</v>
      </c>
      <c r="L164" s="948" t="str">
        <f t="shared" si="2"/>
        <v/>
      </c>
      <c r="M164" s="803" t="s">
        <v>26</v>
      </c>
      <c r="N164" s="642"/>
      <c r="R164" s="44"/>
    </row>
    <row r="165" spans="1:18" ht="15.75" customHeight="1">
      <c r="A165" s="2"/>
      <c r="B165" s="799">
        <v>1416</v>
      </c>
      <c r="C165" s="800" t="s">
        <v>401</v>
      </c>
      <c r="D165" s="800" t="s">
        <v>194</v>
      </c>
      <c r="E165" s="162" t="s">
        <v>264</v>
      </c>
      <c r="F165" s="1337"/>
      <c r="G165" s="799" t="s">
        <v>180</v>
      </c>
      <c r="H165" s="799" t="s">
        <v>73</v>
      </c>
      <c r="I165" s="996" t="s">
        <v>1317</v>
      </c>
      <c r="J165" s="799">
        <v>1</v>
      </c>
      <c r="K165" s="944">
        <v>3400</v>
      </c>
      <c r="L165" s="948" t="str">
        <f t="shared" si="2"/>
        <v/>
      </c>
      <c r="M165" s="803" t="s">
        <v>26</v>
      </c>
      <c r="N165" s="642"/>
      <c r="R165" s="44"/>
    </row>
    <row r="166" spans="1:18" ht="15.75" customHeight="1">
      <c r="A166" s="2"/>
      <c r="B166" s="799">
        <v>1416</v>
      </c>
      <c r="C166" s="800" t="s">
        <v>401</v>
      </c>
      <c r="D166" s="800" t="s">
        <v>186</v>
      </c>
      <c r="E166" s="162" t="s">
        <v>265</v>
      </c>
      <c r="F166" s="1337"/>
      <c r="G166" s="799" t="s">
        <v>180</v>
      </c>
      <c r="H166" s="799" t="s">
        <v>151</v>
      </c>
      <c r="I166" s="1089"/>
      <c r="J166" s="799">
        <v>1</v>
      </c>
      <c r="K166" s="944">
        <v>3400</v>
      </c>
      <c r="L166" s="948" t="str">
        <f t="shared" si="2"/>
        <v/>
      </c>
      <c r="M166" s="803" t="s">
        <v>26</v>
      </c>
      <c r="N166" s="642"/>
      <c r="R166" s="44"/>
    </row>
    <row r="167" spans="1:18" ht="15.75" customHeight="1">
      <c r="A167" s="2"/>
      <c r="B167" s="799">
        <v>1416</v>
      </c>
      <c r="C167" s="800" t="s">
        <v>401</v>
      </c>
      <c r="D167" s="800" t="s">
        <v>195</v>
      </c>
      <c r="E167" s="162" t="s">
        <v>266</v>
      </c>
      <c r="F167" s="1337"/>
      <c r="G167" s="799" t="s">
        <v>180</v>
      </c>
      <c r="H167" s="799" t="s">
        <v>74</v>
      </c>
      <c r="I167" s="1089"/>
      <c r="J167" s="799">
        <v>1</v>
      </c>
      <c r="K167" s="944">
        <v>3400</v>
      </c>
      <c r="L167" s="948" t="str">
        <f t="shared" si="2"/>
        <v/>
      </c>
      <c r="M167" s="803" t="s">
        <v>26</v>
      </c>
      <c r="N167" s="642"/>
      <c r="R167" s="44"/>
    </row>
    <row r="168" spans="1:18" ht="15.75" customHeight="1">
      <c r="A168" s="2"/>
      <c r="B168" s="799">
        <v>1416</v>
      </c>
      <c r="C168" s="800" t="s">
        <v>401</v>
      </c>
      <c r="D168" s="800" t="s">
        <v>196</v>
      </c>
      <c r="E168" s="162" t="s">
        <v>267</v>
      </c>
      <c r="F168" s="1337"/>
      <c r="G168" s="799" t="s">
        <v>180</v>
      </c>
      <c r="H168" s="799" t="s">
        <v>154</v>
      </c>
      <c r="I168" s="1089"/>
      <c r="J168" s="799">
        <v>1</v>
      </c>
      <c r="K168" s="944">
        <v>3900</v>
      </c>
      <c r="L168" s="948" t="str">
        <f t="shared" si="2"/>
        <v/>
      </c>
      <c r="M168" s="803" t="s">
        <v>26</v>
      </c>
      <c r="N168" s="642"/>
      <c r="R168" s="44"/>
    </row>
    <row r="169" spans="1:18" ht="15.75" customHeight="1">
      <c r="A169" s="461"/>
      <c r="B169" s="859">
        <v>1416</v>
      </c>
      <c r="C169" s="800" t="s">
        <v>401</v>
      </c>
      <c r="D169" s="800" t="s">
        <v>197</v>
      </c>
      <c r="E169" s="162" t="s">
        <v>268</v>
      </c>
      <c r="F169" s="1337"/>
      <c r="G169" s="1096" t="s">
        <v>180</v>
      </c>
      <c r="H169" s="1096" t="s">
        <v>198</v>
      </c>
      <c r="I169" s="1088" t="s">
        <v>1327</v>
      </c>
      <c r="J169" s="1096">
        <v>1</v>
      </c>
      <c r="K169" s="1097">
        <v>3900</v>
      </c>
      <c r="L169" s="1098" t="str">
        <f t="shared" si="2"/>
        <v/>
      </c>
      <c r="M169" s="1099" t="s">
        <v>26</v>
      </c>
      <c r="N169" s="1095"/>
      <c r="R169" s="44"/>
    </row>
    <row r="170" spans="1:18" ht="15.75" customHeight="1">
      <c r="A170" s="461"/>
      <c r="B170" s="859">
        <v>1416</v>
      </c>
      <c r="C170" s="800" t="s">
        <v>401</v>
      </c>
      <c r="D170" s="800" t="s">
        <v>187</v>
      </c>
      <c r="E170" s="162" t="s">
        <v>269</v>
      </c>
      <c r="F170" s="1337"/>
      <c r="G170" s="799" t="s">
        <v>180</v>
      </c>
      <c r="H170" s="799" t="s">
        <v>157</v>
      </c>
      <c r="I170" s="1089"/>
      <c r="J170" s="799">
        <v>1</v>
      </c>
      <c r="K170" s="944">
        <v>3900</v>
      </c>
      <c r="L170" s="948" t="str">
        <f t="shared" si="2"/>
        <v/>
      </c>
      <c r="M170" s="803" t="s">
        <v>26</v>
      </c>
      <c r="N170" s="642"/>
      <c r="R170" s="44"/>
    </row>
    <row r="171" spans="1:18" ht="15.75" customHeight="1">
      <c r="A171" s="461"/>
      <c r="B171" s="859">
        <v>1416</v>
      </c>
      <c r="C171" s="800" t="s">
        <v>401</v>
      </c>
      <c r="D171" s="800" t="s">
        <v>188</v>
      </c>
      <c r="E171" s="162" t="s">
        <v>270</v>
      </c>
      <c r="F171" s="1337"/>
      <c r="G171" s="799" t="s">
        <v>180</v>
      </c>
      <c r="H171" s="799" t="s">
        <v>159</v>
      </c>
      <c r="I171" s="996" t="s">
        <v>1317</v>
      </c>
      <c r="J171" s="799">
        <v>1</v>
      </c>
      <c r="K171" s="944">
        <v>4400</v>
      </c>
      <c r="L171" s="948" t="str">
        <f t="shared" si="2"/>
        <v/>
      </c>
      <c r="M171" s="803" t="s">
        <v>26</v>
      </c>
      <c r="N171" s="642"/>
      <c r="R171" s="44"/>
    </row>
    <row r="172" spans="1:18" ht="15.75" customHeight="1">
      <c r="A172" s="461"/>
      <c r="B172" s="859">
        <v>1416</v>
      </c>
      <c r="C172" s="800" t="s">
        <v>401</v>
      </c>
      <c r="D172" s="800" t="s">
        <v>189</v>
      </c>
      <c r="E172" s="162" t="s">
        <v>271</v>
      </c>
      <c r="F172" s="1337"/>
      <c r="G172" s="799" t="s">
        <v>180</v>
      </c>
      <c r="H172" s="799" t="s">
        <v>161</v>
      </c>
      <c r="I172" s="1089"/>
      <c r="J172" s="799">
        <v>1</v>
      </c>
      <c r="K172" s="944">
        <v>4400</v>
      </c>
      <c r="L172" s="948" t="str">
        <f t="shared" si="2"/>
        <v/>
      </c>
      <c r="M172" s="803" t="s">
        <v>26</v>
      </c>
      <c r="N172" s="642"/>
      <c r="R172" s="44"/>
    </row>
    <row r="173" spans="1:18" ht="15.75" customHeight="1">
      <c r="A173" s="461"/>
      <c r="B173" s="860">
        <v>1416</v>
      </c>
      <c r="C173" s="801" t="s">
        <v>401</v>
      </c>
      <c r="D173" s="801" t="s">
        <v>190</v>
      </c>
      <c r="E173" s="164" t="s">
        <v>272</v>
      </c>
      <c r="F173" s="1338"/>
      <c r="G173" s="1091" t="s">
        <v>180</v>
      </c>
      <c r="H173" s="1091" t="s">
        <v>163</v>
      </c>
      <c r="I173" s="1090" t="s">
        <v>1327</v>
      </c>
      <c r="J173" s="1091">
        <v>1</v>
      </c>
      <c r="K173" s="1092">
        <v>4400</v>
      </c>
      <c r="L173" s="1093" t="str">
        <f t="shared" si="2"/>
        <v/>
      </c>
      <c r="M173" s="1094" t="s">
        <v>26</v>
      </c>
      <c r="N173" s="1095"/>
      <c r="R173" s="44"/>
    </row>
    <row r="174" spans="1:18" ht="15.75" customHeight="1">
      <c r="A174" s="461"/>
      <c r="B174" s="458">
        <v>1417</v>
      </c>
      <c r="C174" s="213" t="s">
        <v>273</v>
      </c>
      <c r="D174" s="878" t="s">
        <v>94</v>
      </c>
      <c r="E174" s="163" t="s">
        <v>274</v>
      </c>
      <c r="F174" s="1335" t="s">
        <v>275</v>
      </c>
      <c r="G174" s="14" t="s">
        <v>276</v>
      </c>
      <c r="H174" s="14" t="s">
        <v>96</v>
      </c>
      <c r="I174" s="452" t="s">
        <v>1325</v>
      </c>
      <c r="J174" s="14">
        <v>1</v>
      </c>
      <c r="K174" s="13">
        <v>2800</v>
      </c>
      <c r="L174" s="626" t="str">
        <f t="shared" si="2"/>
        <v/>
      </c>
      <c r="M174" s="486" t="s">
        <v>23</v>
      </c>
      <c r="N174" s="467"/>
      <c r="R174" s="44"/>
    </row>
    <row r="175" spans="1:18" ht="15.75" customHeight="1">
      <c r="A175" s="461"/>
      <c r="B175" s="459">
        <v>1417</v>
      </c>
      <c r="C175" s="151" t="s">
        <v>273</v>
      </c>
      <c r="D175" s="879" t="s">
        <v>79</v>
      </c>
      <c r="E175" s="162" t="s">
        <v>277</v>
      </c>
      <c r="F175" s="1317"/>
      <c r="G175" s="9" t="s">
        <v>276</v>
      </c>
      <c r="H175" s="9" t="s">
        <v>98</v>
      </c>
      <c r="I175" s="611"/>
      <c r="J175" s="9">
        <v>1</v>
      </c>
      <c r="K175" s="11">
        <v>2800</v>
      </c>
      <c r="L175" s="606" t="str">
        <f t="shared" si="2"/>
        <v/>
      </c>
      <c r="M175" s="484" t="s">
        <v>23</v>
      </c>
      <c r="N175" s="642"/>
      <c r="R175" s="44"/>
    </row>
    <row r="176" spans="1:18" ht="15.75" customHeight="1">
      <c r="A176" s="461"/>
      <c r="B176" s="459">
        <v>1417</v>
      </c>
      <c r="C176" s="151" t="s">
        <v>273</v>
      </c>
      <c r="D176" s="879" t="s">
        <v>28</v>
      </c>
      <c r="E176" s="162" t="s">
        <v>278</v>
      </c>
      <c r="F176" s="1317"/>
      <c r="G176" s="9" t="s">
        <v>276</v>
      </c>
      <c r="H176" s="9" t="s">
        <v>32</v>
      </c>
      <c r="I176" s="611"/>
      <c r="J176" s="9">
        <v>1</v>
      </c>
      <c r="K176" s="11">
        <v>3200</v>
      </c>
      <c r="L176" s="534" t="str">
        <f t="shared" si="2"/>
        <v/>
      </c>
      <c r="M176" s="484" t="s">
        <v>23</v>
      </c>
      <c r="N176" s="642"/>
      <c r="R176" s="44"/>
    </row>
    <row r="177" spans="1:18" ht="15.75" customHeight="1">
      <c r="A177" s="461"/>
      <c r="B177" s="459">
        <v>1417</v>
      </c>
      <c r="C177" s="151" t="s">
        <v>273</v>
      </c>
      <c r="D177" s="879" t="s">
        <v>100</v>
      </c>
      <c r="E177" s="162" t="s">
        <v>279</v>
      </c>
      <c r="F177" s="1317"/>
      <c r="G177" s="9" t="s">
        <v>276</v>
      </c>
      <c r="H177" s="9" t="s">
        <v>102</v>
      </c>
      <c r="I177" s="9" t="s">
        <v>1325</v>
      </c>
      <c r="J177" s="9">
        <v>1</v>
      </c>
      <c r="K177" s="11">
        <v>3200</v>
      </c>
      <c r="L177" s="534" t="str">
        <f t="shared" si="2"/>
        <v/>
      </c>
      <c r="M177" s="484" t="s">
        <v>23</v>
      </c>
      <c r="N177" s="642"/>
      <c r="R177" s="44"/>
    </row>
    <row r="178" spans="1:18" ht="15.75" customHeight="1">
      <c r="A178" s="461"/>
      <c r="B178" s="459">
        <v>1417</v>
      </c>
      <c r="C178" s="151" t="s">
        <v>273</v>
      </c>
      <c r="D178" s="879" t="s">
        <v>33</v>
      </c>
      <c r="E178" s="162" t="s">
        <v>280</v>
      </c>
      <c r="F178" s="1317"/>
      <c r="G178" s="9" t="s">
        <v>276</v>
      </c>
      <c r="H178" s="9" t="s">
        <v>35</v>
      </c>
      <c r="I178" s="611"/>
      <c r="J178" s="9">
        <v>1</v>
      </c>
      <c r="K178" s="11">
        <v>3200</v>
      </c>
      <c r="L178" s="534" t="str">
        <f t="shared" si="2"/>
        <v/>
      </c>
      <c r="M178" s="484" t="s">
        <v>23</v>
      </c>
      <c r="N178" s="642"/>
      <c r="R178" s="44"/>
    </row>
    <row r="179" spans="1:18" ht="15.75" customHeight="1">
      <c r="A179" s="461"/>
      <c r="B179" s="459">
        <v>1417</v>
      </c>
      <c r="C179" s="151" t="s">
        <v>273</v>
      </c>
      <c r="D179" s="879" t="s">
        <v>104</v>
      </c>
      <c r="E179" s="162" t="s">
        <v>281</v>
      </c>
      <c r="F179" s="1317"/>
      <c r="G179" s="9" t="s">
        <v>276</v>
      </c>
      <c r="H179" s="9" t="s">
        <v>106</v>
      </c>
      <c r="I179" s="588"/>
      <c r="J179" s="9">
        <v>1</v>
      </c>
      <c r="K179" s="137">
        <v>3600</v>
      </c>
      <c r="L179" s="480" t="str">
        <f t="shared" si="2"/>
        <v/>
      </c>
      <c r="M179" s="484" t="s">
        <v>23</v>
      </c>
      <c r="N179" s="642"/>
      <c r="R179" s="44"/>
    </row>
    <row r="180" spans="1:18" ht="15.75" customHeight="1">
      <c r="A180" s="461"/>
      <c r="B180" s="459">
        <v>1417</v>
      </c>
      <c r="C180" s="151" t="s">
        <v>273</v>
      </c>
      <c r="D180" s="879" t="s">
        <v>107</v>
      </c>
      <c r="E180" s="162" t="s">
        <v>282</v>
      </c>
      <c r="F180" s="1317"/>
      <c r="G180" s="9" t="s">
        <v>276</v>
      </c>
      <c r="H180" s="9" t="s">
        <v>109</v>
      </c>
      <c r="I180" s="9" t="s">
        <v>1325</v>
      </c>
      <c r="J180" s="9">
        <v>1</v>
      </c>
      <c r="K180" s="11">
        <v>3600</v>
      </c>
      <c r="L180" s="534" t="str">
        <f t="shared" si="2"/>
        <v/>
      </c>
      <c r="M180" s="484" t="s">
        <v>23</v>
      </c>
      <c r="N180" s="642"/>
      <c r="R180" s="44"/>
    </row>
    <row r="181" spans="1:18" ht="15.75" customHeight="1">
      <c r="A181" s="461"/>
      <c r="B181" s="459">
        <v>1417</v>
      </c>
      <c r="C181" s="151" t="s">
        <v>273</v>
      </c>
      <c r="D181" s="879" t="s">
        <v>27</v>
      </c>
      <c r="E181" s="162" t="s">
        <v>283</v>
      </c>
      <c r="F181" s="1317"/>
      <c r="G181" s="9" t="s">
        <v>276</v>
      </c>
      <c r="H181" s="9" t="s">
        <v>111</v>
      </c>
      <c r="I181" s="9" t="s">
        <v>1325</v>
      </c>
      <c r="J181" s="9">
        <v>1</v>
      </c>
      <c r="K181" s="11">
        <v>3600</v>
      </c>
      <c r="L181" s="534" t="str">
        <f t="shared" si="2"/>
        <v/>
      </c>
      <c r="M181" s="484" t="s">
        <v>23</v>
      </c>
      <c r="N181" s="642"/>
      <c r="R181" s="44"/>
    </row>
    <row r="182" spans="1:18" ht="15.75" customHeight="1">
      <c r="A182" s="461"/>
      <c r="B182" s="459">
        <v>1417</v>
      </c>
      <c r="C182" s="151" t="s">
        <v>273</v>
      </c>
      <c r="D182" s="879" t="s">
        <v>112</v>
      </c>
      <c r="E182" s="162" t="s">
        <v>284</v>
      </c>
      <c r="F182" s="1317"/>
      <c r="G182" s="9" t="s">
        <v>276</v>
      </c>
      <c r="H182" s="9" t="s">
        <v>114</v>
      </c>
      <c r="I182" s="9" t="s">
        <v>1325</v>
      </c>
      <c r="J182" s="9">
        <v>1</v>
      </c>
      <c r="K182" s="11">
        <v>4000</v>
      </c>
      <c r="L182" s="534" t="str">
        <f t="shared" si="2"/>
        <v/>
      </c>
      <c r="M182" s="484" t="s">
        <v>23</v>
      </c>
      <c r="N182" s="642"/>
      <c r="R182" s="44"/>
    </row>
    <row r="183" spans="1:18" ht="15.75" customHeight="1">
      <c r="A183" s="461"/>
      <c r="B183" s="459">
        <v>1417</v>
      </c>
      <c r="C183" s="151" t="s">
        <v>273</v>
      </c>
      <c r="D183" s="879" t="s">
        <v>24</v>
      </c>
      <c r="E183" s="162" t="s">
        <v>285</v>
      </c>
      <c r="F183" s="1317"/>
      <c r="G183" s="9" t="s">
        <v>276</v>
      </c>
      <c r="H183" s="9" t="s">
        <v>116</v>
      </c>
      <c r="I183" s="9" t="s">
        <v>1325</v>
      </c>
      <c r="J183" s="9">
        <v>1</v>
      </c>
      <c r="K183" s="11">
        <v>4000</v>
      </c>
      <c r="L183" s="534" t="str">
        <f t="shared" si="2"/>
        <v/>
      </c>
      <c r="M183" s="484" t="s">
        <v>23</v>
      </c>
      <c r="N183" s="642"/>
      <c r="R183" s="44"/>
    </row>
    <row r="184" spans="1:18" ht="15.75" customHeight="1">
      <c r="A184" s="461"/>
      <c r="B184" s="459">
        <v>1417</v>
      </c>
      <c r="C184" s="151" t="s">
        <v>273</v>
      </c>
      <c r="D184" s="879" t="s">
        <v>117</v>
      </c>
      <c r="E184" s="162" t="s">
        <v>286</v>
      </c>
      <c r="F184" s="1317"/>
      <c r="G184" s="9" t="s">
        <v>276</v>
      </c>
      <c r="H184" s="9" t="s">
        <v>119</v>
      </c>
      <c r="I184" s="9" t="s">
        <v>1325</v>
      </c>
      <c r="J184" s="9">
        <v>1</v>
      </c>
      <c r="K184" s="11">
        <v>4000</v>
      </c>
      <c r="L184" s="534" t="str">
        <f t="shared" si="2"/>
        <v/>
      </c>
      <c r="M184" s="484" t="s">
        <v>23</v>
      </c>
      <c r="N184" s="642"/>
      <c r="R184" s="44"/>
    </row>
    <row r="185" spans="1:18" ht="15.75" customHeight="1">
      <c r="A185" s="461"/>
      <c r="B185" s="459">
        <v>1417</v>
      </c>
      <c r="C185" s="151" t="s">
        <v>287</v>
      </c>
      <c r="D185" s="879" t="s">
        <v>94</v>
      </c>
      <c r="E185" s="162" t="s">
        <v>288</v>
      </c>
      <c r="F185" s="1317" t="s">
        <v>275</v>
      </c>
      <c r="G185" s="9" t="s">
        <v>289</v>
      </c>
      <c r="H185" s="9" t="s">
        <v>96</v>
      </c>
      <c r="I185" s="611"/>
      <c r="J185" s="9">
        <v>1</v>
      </c>
      <c r="K185" s="11">
        <v>2800</v>
      </c>
      <c r="L185" s="534" t="str">
        <f t="shared" si="2"/>
        <v/>
      </c>
      <c r="M185" s="484" t="s">
        <v>23</v>
      </c>
      <c r="N185" s="642"/>
      <c r="R185" s="44"/>
    </row>
    <row r="186" spans="1:18" ht="15.75" customHeight="1">
      <c r="A186" s="461"/>
      <c r="B186" s="459">
        <v>1417</v>
      </c>
      <c r="C186" s="151" t="s">
        <v>287</v>
      </c>
      <c r="D186" s="879" t="s">
        <v>79</v>
      </c>
      <c r="E186" s="162" t="s">
        <v>290</v>
      </c>
      <c r="F186" s="1317"/>
      <c r="G186" s="9" t="s">
        <v>289</v>
      </c>
      <c r="H186" s="9" t="s">
        <v>98</v>
      </c>
      <c r="I186" s="611"/>
      <c r="J186" s="9">
        <v>1</v>
      </c>
      <c r="K186" s="11">
        <v>2800</v>
      </c>
      <c r="L186" s="534" t="str">
        <f t="shared" si="2"/>
        <v/>
      </c>
      <c r="M186" s="484" t="s">
        <v>23</v>
      </c>
      <c r="N186" s="642"/>
      <c r="R186" s="44"/>
    </row>
    <row r="187" spans="1:18" ht="15.75" customHeight="1">
      <c r="A187" s="461"/>
      <c r="B187" s="459">
        <v>1417</v>
      </c>
      <c r="C187" s="151" t="s">
        <v>287</v>
      </c>
      <c r="D187" s="879" t="s">
        <v>28</v>
      </c>
      <c r="E187" s="162" t="s">
        <v>291</v>
      </c>
      <c r="F187" s="1317"/>
      <c r="G187" s="9" t="s">
        <v>289</v>
      </c>
      <c r="H187" s="9" t="s">
        <v>32</v>
      </c>
      <c r="I187" s="611"/>
      <c r="J187" s="9">
        <v>1</v>
      </c>
      <c r="K187" s="11">
        <v>3200</v>
      </c>
      <c r="L187" s="534" t="str">
        <f t="shared" si="2"/>
        <v/>
      </c>
      <c r="M187" s="484" t="s">
        <v>23</v>
      </c>
      <c r="N187" s="642"/>
      <c r="R187" s="44"/>
    </row>
    <row r="188" spans="1:18" ht="15.75" customHeight="1">
      <c r="A188" s="461"/>
      <c r="B188" s="459">
        <v>1417</v>
      </c>
      <c r="C188" s="151" t="s">
        <v>287</v>
      </c>
      <c r="D188" s="879" t="s">
        <v>100</v>
      </c>
      <c r="E188" s="162" t="s">
        <v>292</v>
      </c>
      <c r="F188" s="1317"/>
      <c r="G188" s="9" t="s">
        <v>289</v>
      </c>
      <c r="H188" s="9" t="s">
        <v>102</v>
      </c>
      <c r="I188" s="9" t="s">
        <v>1325</v>
      </c>
      <c r="J188" s="9">
        <v>1</v>
      </c>
      <c r="K188" s="11">
        <v>3200</v>
      </c>
      <c r="L188" s="534" t="str">
        <f t="shared" si="2"/>
        <v/>
      </c>
      <c r="M188" s="484" t="s">
        <v>23</v>
      </c>
      <c r="N188" s="642"/>
      <c r="R188" s="44"/>
    </row>
    <row r="189" spans="1:18" ht="15.75" customHeight="1">
      <c r="A189" s="461"/>
      <c r="B189" s="459">
        <v>1417</v>
      </c>
      <c r="C189" s="151" t="s">
        <v>287</v>
      </c>
      <c r="D189" s="879" t="s">
        <v>33</v>
      </c>
      <c r="E189" s="162" t="s">
        <v>293</v>
      </c>
      <c r="F189" s="1317"/>
      <c r="G189" s="9" t="s">
        <v>289</v>
      </c>
      <c r="H189" s="9" t="s">
        <v>35</v>
      </c>
      <c r="I189" s="611"/>
      <c r="J189" s="9">
        <v>1</v>
      </c>
      <c r="K189" s="11">
        <v>3200</v>
      </c>
      <c r="L189" s="534" t="str">
        <f t="shared" si="2"/>
        <v/>
      </c>
      <c r="M189" s="484" t="s">
        <v>23</v>
      </c>
      <c r="N189" s="642"/>
      <c r="R189" s="44"/>
    </row>
    <row r="190" spans="1:18" ht="15.75" customHeight="1">
      <c r="A190" s="461"/>
      <c r="B190" s="459">
        <v>1417</v>
      </c>
      <c r="C190" s="151" t="s">
        <v>287</v>
      </c>
      <c r="D190" s="879" t="s">
        <v>104</v>
      </c>
      <c r="E190" s="162" t="s">
        <v>294</v>
      </c>
      <c r="F190" s="1317"/>
      <c r="G190" s="9" t="s">
        <v>289</v>
      </c>
      <c r="H190" s="9" t="s">
        <v>106</v>
      </c>
      <c r="I190" s="611"/>
      <c r="J190" s="9">
        <v>1</v>
      </c>
      <c r="K190" s="11">
        <v>3600</v>
      </c>
      <c r="L190" s="534" t="str">
        <f t="shared" si="2"/>
        <v/>
      </c>
      <c r="M190" s="484" t="s">
        <v>23</v>
      </c>
      <c r="N190" s="642"/>
      <c r="R190" s="44"/>
    </row>
    <row r="191" spans="1:18" ht="15.75" customHeight="1">
      <c r="A191" s="461"/>
      <c r="B191" s="459">
        <v>1417</v>
      </c>
      <c r="C191" s="151" t="s">
        <v>287</v>
      </c>
      <c r="D191" s="879" t="s">
        <v>107</v>
      </c>
      <c r="E191" s="162" t="s">
        <v>295</v>
      </c>
      <c r="F191" s="1317"/>
      <c r="G191" s="9" t="s">
        <v>289</v>
      </c>
      <c r="H191" s="9" t="s">
        <v>109</v>
      </c>
      <c r="I191" s="9" t="s">
        <v>1325</v>
      </c>
      <c r="J191" s="451">
        <v>1</v>
      </c>
      <c r="K191" s="137">
        <v>3600</v>
      </c>
      <c r="L191" s="480" t="str">
        <f t="shared" si="2"/>
        <v/>
      </c>
      <c r="M191" s="484" t="s">
        <v>23</v>
      </c>
      <c r="N191" s="642"/>
      <c r="R191" s="44"/>
    </row>
    <row r="192" spans="1:18" ht="15.75" customHeight="1">
      <c r="A192" s="461"/>
      <c r="B192" s="459">
        <v>1417</v>
      </c>
      <c r="C192" s="151" t="s">
        <v>287</v>
      </c>
      <c r="D192" s="879" t="s">
        <v>27</v>
      </c>
      <c r="E192" s="162" t="s">
        <v>296</v>
      </c>
      <c r="F192" s="1317"/>
      <c r="G192" s="9" t="s">
        <v>289</v>
      </c>
      <c r="H192" s="9" t="s">
        <v>111</v>
      </c>
      <c r="I192" s="9" t="s">
        <v>1325</v>
      </c>
      <c r="J192" s="9">
        <v>1</v>
      </c>
      <c r="K192" s="11">
        <v>3600</v>
      </c>
      <c r="L192" s="534" t="str">
        <f t="shared" si="2"/>
        <v/>
      </c>
      <c r="M192" s="484" t="s">
        <v>23</v>
      </c>
      <c r="N192" s="642"/>
      <c r="R192" s="44"/>
    </row>
    <row r="193" spans="1:18" ht="15.75" customHeight="1">
      <c r="A193" s="461"/>
      <c r="B193" s="459">
        <v>1417</v>
      </c>
      <c r="C193" s="151" t="s">
        <v>287</v>
      </c>
      <c r="D193" s="879" t="s">
        <v>112</v>
      </c>
      <c r="E193" s="162" t="s">
        <v>297</v>
      </c>
      <c r="F193" s="1317"/>
      <c r="G193" s="9" t="s">
        <v>289</v>
      </c>
      <c r="H193" s="9" t="s">
        <v>114</v>
      </c>
      <c r="I193" s="9" t="s">
        <v>1325</v>
      </c>
      <c r="J193" s="9">
        <v>1</v>
      </c>
      <c r="K193" s="11">
        <v>4000</v>
      </c>
      <c r="L193" s="480" t="str">
        <f t="shared" si="2"/>
        <v/>
      </c>
      <c r="M193" s="484" t="s">
        <v>23</v>
      </c>
      <c r="N193" s="642"/>
      <c r="R193" s="44"/>
    </row>
    <row r="194" spans="1:18" ht="15.75" customHeight="1">
      <c r="A194" s="461"/>
      <c r="B194" s="459">
        <v>1417</v>
      </c>
      <c r="C194" s="151" t="s">
        <v>287</v>
      </c>
      <c r="D194" s="879" t="s">
        <v>24</v>
      </c>
      <c r="E194" s="162" t="s">
        <v>298</v>
      </c>
      <c r="F194" s="1317"/>
      <c r="G194" s="451" t="s">
        <v>289</v>
      </c>
      <c r="H194" s="451" t="s">
        <v>116</v>
      </c>
      <c r="I194" s="9" t="s">
        <v>1325</v>
      </c>
      <c r="J194" s="451">
        <v>1</v>
      </c>
      <c r="K194" s="137">
        <v>4000</v>
      </c>
      <c r="L194" s="534" t="str">
        <f t="shared" si="2"/>
        <v/>
      </c>
      <c r="M194" s="484" t="s">
        <v>23</v>
      </c>
      <c r="N194" s="642"/>
      <c r="R194" s="44"/>
    </row>
    <row r="195" spans="1:18" ht="15.75" customHeight="1">
      <c r="A195" s="461"/>
      <c r="B195" s="882">
        <v>1417</v>
      </c>
      <c r="C195" s="881" t="s">
        <v>287</v>
      </c>
      <c r="D195" s="880" t="s">
        <v>117</v>
      </c>
      <c r="E195" s="164" t="s">
        <v>299</v>
      </c>
      <c r="F195" s="1334"/>
      <c r="G195" s="639" t="s">
        <v>289</v>
      </c>
      <c r="H195" s="639" t="s">
        <v>119</v>
      </c>
      <c r="I195" s="9" t="s">
        <v>1325</v>
      </c>
      <c r="J195" s="639">
        <v>1</v>
      </c>
      <c r="K195" s="945">
        <v>4000</v>
      </c>
      <c r="L195" s="481" t="str">
        <f t="shared" si="2"/>
        <v/>
      </c>
      <c r="M195" s="485" t="s">
        <v>23</v>
      </c>
      <c r="N195" s="700"/>
      <c r="R195" s="44"/>
    </row>
    <row r="196" spans="1:18" ht="15.75" customHeight="1">
      <c r="A196" s="461"/>
      <c r="B196" s="861">
        <v>1109</v>
      </c>
      <c r="C196" s="17" t="s">
        <v>300</v>
      </c>
      <c r="D196" s="17" t="s">
        <v>79</v>
      </c>
      <c r="E196" s="158" t="s">
        <v>301</v>
      </c>
      <c r="F196" s="1332" t="s">
        <v>302</v>
      </c>
      <c r="G196" s="381" t="s">
        <v>1174</v>
      </c>
      <c r="H196" s="16" t="s">
        <v>148</v>
      </c>
      <c r="I196" s="610"/>
      <c r="J196" s="16">
        <v>1</v>
      </c>
      <c r="K196" s="69">
        <v>3800</v>
      </c>
      <c r="L196" s="949" t="str">
        <f t="shared" si="2"/>
        <v/>
      </c>
      <c r="M196" s="486" t="s">
        <v>23</v>
      </c>
      <c r="N196" s="1137"/>
      <c r="R196" s="44"/>
    </row>
    <row r="197" spans="1:18" ht="15.75" customHeight="1">
      <c r="A197" s="461"/>
      <c r="B197" s="76">
        <v>1109</v>
      </c>
      <c r="C197" s="19" t="s">
        <v>300</v>
      </c>
      <c r="D197" s="19" t="s">
        <v>28</v>
      </c>
      <c r="E197" s="156" t="s">
        <v>303</v>
      </c>
      <c r="F197" s="1292"/>
      <c r="G197" s="18" t="s">
        <v>1174</v>
      </c>
      <c r="H197" s="18" t="s">
        <v>73</v>
      </c>
      <c r="I197" s="611"/>
      <c r="J197" s="18">
        <v>1</v>
      </c>
      <c r="K197" s="48">
        <v>3800</v>
      </c>
      <c r="L197" s="950" t="str">
        <f t="shared" si="2"/>
        <v/>
      </c>
      <c r="M197" s="484" t="s">
        <v>23</v>
      </c>
      <c r="N197" s="642"/>
      <c r="R197" s="44"/>
    </row>
    <row r="198" spans="1:18" ht="15.75" customHeight="1">
      <c r="A198" s="461"/>
      <c r="B198" s="76">
        <v>1109</v>
      </c>
      <c r="C198" s="19" t="s">
        <v>300</v>
      </c>
      <c r="D198" s="19" t="s">
        <v>33</v>
      </c>
      <c r="E198" s="159" t="s">
        <v>304</v>
      </c>
      <c r="F198" s="1292"/>
      <c r="G198" s="71" t="s">
        <v>1174</v>
      </c>
      <c r="H198" s="18" t="s">
        <v>74</v>
      </c>
      <c r="I198" s="611"/>
      <c r="J198" s="18">
        <v>1</v>
      </c>
      <c r="K198" s="48">
        <v>3800</v>
      </c>
      <c r="L198" s="950" t="str">
        <f t="shared" si="2"/>
        <v/>
      </c>
      <c r="M198" s="484" t="s">
        <v>23</v>
      </c>
      <c r="N198" s="642"/>
      <c r="R198" s="44"/>
    </row>
    <row r="199" spans="1:18" ht="15.75" customHeight="1">
      <c r="A199" s="461"/>
      <c r="B199" s="76">
        <v>1109</v>
      </c>
      <c r="C199" s="19" t="s">
        <v>300</v>
      </c>
      <c r="D199" s="19" t="s">
        <v>104</v>
      </c>
      <c r="E199" s="159" t="s">
        <v>305</v>
      </c>
      <c r="F199" s="1292"/>
      <c r="G199" s="71" t="s">
        <v>1174</v>
      </c>
      <c r="H199" s="18" t="s">
        <v>154</v>
      </c>
      <c r="I199" s="611"/>
      <c r="J199" s="18">
        <v>1</v>
      </c>
      <c r="K199" s="48">
        <v>3800</v>
      </c>
      <c r="L199" s="950" t="str">
        <f t="shared" si="2"/>
        <v/>
      </c>
      <c r="M199" s="484" t="s">
        <v>23</v>
      </c>
      <c r="N199" s="642"/>
      <c r="R199" s="44"/>
    </row>
    <row r="200" spans="1:18" ht="15.75" customHeight="1">
      <c r="A200" s="461"/>
      <c r="B200" s="76">
        <v>1109</v>
      </c>
      <c r="C200" s="19" t="s">
        <v>306</v>
      </c>
      <c r="D200" s="19" t="s">
        <v>79</v>
      </c>
      <c r="E200" s="119">
        <v>4589750310370</v>
      </c>
      <c r="F200" s="1292"/>
      <c r="G200" s="18" t="s">
        <v>84</v>
      </c>
      <c r="H200" s="18" t="s">
        <v>148</v>
      </c>
      <c r="I200" s="131"/>
      <c r="J200" s="18">
        <v>1</v>
      </c>
      <c r="K200" s="48">
        <v>3800</v>
      </c>
      <c r="L200" s="950" t="str">
        <f t="shared" ref="L200:L263" si="3">IFERROR(IF(N200=0,"",ROUNDUP(N200/J200,0)),"")</f>
        <v/>
      </c>
      <c r="M200" s="484" t="s">
        <v>23</v>
      </c>
      <c r="N200" s="642"/>
      <c r="R200" s="44"/>
    </row>
    <row r="201" spans="1:18" ht="15.75" customHeight="1">
      <c r="A201" s="461"/>
      <c r="B201" s="76">
        <v>1109</v>
      </c>
      <c r="C201" s="19" t="s">
        <v>306</v>
      </c>
      <c r="D201" s="19" t="s">
        <v>28</v>
      </c>
      <c r="E201" s="102">
        <v>4589750310387</v>
      </c>
      <c r="F201" s="1292"/>
      <c r="G201" s="18" t="s">
        <v>84</v>
      </c>
      <c r="H201" s="18" t="s">
        <v>73</v>
      </c>
      <c r="I201" s="9"/>
      <c r="J201" s="18">
        <v>1</v>
      </c>
      <c r="K201" s="48">
        <v>3800</v>
      </c>
      <c r="L201" s="950" t="str">
        <f t="shared" si="3"/>
        <v/>
      </c>
      <c r="M201" s="484" t="s">
        <v>23</v>
      </c>
      <c r="N201" s="642"/>
      <c r="R201" s="44"/>
    </row>
    <row r="202" spans="1:18" ht="15.75" customHeight="1">
      <c r="A202" s="461"/>
      <c r="B202" s="76">
        <v>1109</v>
      </c>
      <c r="C202" s="19" t="s">
        <v>306</v>
      </c>
      <c r="D202" s="19" t="s">
        <v>33</v>
      </c>
      <c r="E202" s="102">
        <v>4589750310394</v>
      </c>
      <c r="F202" s="1292"/>
      <c r="G202" s="18" t="s">
        <v>84</v>
      </c>
      <c r="H202" s="18" t="s">
        <v>74</v>
      </c>
      <c r="I202" s="131"/>
      <c r="J202" s="18">
        <v>1</v>
      </c>
      <c r="K202" s="48">
        <v>3800</v>
      </c>
      <c r="L202" s="950" t="str">
        <f t="shared" si="3"/>
        <v/>
      </c>
      <c r="M202" s="484" t="s">
        <v>23</v>
      </c>
      <c r="N202" s="642"/>
      <c r="R202" s="44"/>
    </row>
    <row r="203" spans="1:18" ht="15.75" customHeight="1">
      <c r="A203" s="461"/>
      <c r="B203" s="862">
        <v>1109</v>
      </c>
      <c r="C203" s="103" t="s">
        <v>306</v>
      </c>
      <c r="D203" s="103" t="s">
        <v>104</v>
      </c>
      <c r="E203" s="102">
        <v>4589750310400</v>
      </c>
      <c r="F203" s="1292"/>
      <c r="G203" s="49" t="s">
        <v>84</v>
      </c>
      <c r="H203" s="49" t="s">
        <v>154</v>
      </c>
      <c r="I203" s="131"/>
      <c r="J203" s="49">
        <v>1</v>
      </c>
      <c r="K203" s="48">
        <v>3800</v>
      </c>
      <c r="L203" s="951" t="str">
        <f t="shared" si="3"/>
        <v/>
      </c>
      <c r="M203" s="485" t="s">
        <v>23</v>
      </c>
      <c r="N203" s="700"/>
      <c r="R203" s="44"/>
    </row>
    <row r="204" spans="1:18" ht="15.75" customHeight="1">
      <c r="B204" s="458">
        <v>1412</v>
      </c>
      <c r="C204" s="146" t="s">
        <v>309</v>
      </c>
      <c r="D204" s="201" t="s">
        <v>94</v>
      </c>
      <c r="E204" s="163" t="s">
        <v>310</v>
      </c>
      <c r="F204" s="1335" t="s">
        <v>311</v>
      </c>
      <c r="G204" s="71" t="s">
        <v>312</v>
      </c>
      <c r="H204" s="71" t="s">
        <v>96</v>
      </c>
      <c r="I204" s="610"/>
      <c r="J204" s="71">
        <v>1</v>
      </c>
      <c r="K204" s="497">
        <v>3000</v>
      </c>
      <c r="L204" s="949" t="str">
        <f t="shared" si="3"/>
        <v/>
      </c>
      <c r="M204" s="486" t="s">
        <v>23</v>
      </c>
      <c r="N204" s="642"/>
      <c r="O204" s="252"/>
    </row>
    <row r="205" spans="1:18" ht="15.75" customHeight="1">
      <c r="A205" s="858"/>
      <c r="B205" s="459">
        <v>1412</v>
      </c>
      <c r="C205" s="146" t="s">
        <v>309</v>
      </c>
      <c r="D205" s="201" t="s">
        <v>79</v>
      </c>
      <c r="E205" s="162" t="s">
        <v>313</v>
      </c>
      <c r="F205" s="1317"/>
      <c r="G205" s="71" t="s">
        <v>312</v>
      </c>
      <c r="H205" s="71" t="s">
        <v>98</v>
      </c>
      <c r="I205" s="611"/>
      <c r="J205" s="71">
        <v>1</v>
      </c>
      <c r="K205" s="70">
        <v>3000</v>
      </c>
      <c r="L205" s="949" t="str">
        <f t="shared" si="3"/>
        <v/>
      </c>
      <c r="M205" s="484" t="s">
        <v>23</v>
      </c>
      <c r="N205" s="642"/>
      <c r="O205" s="252"/>
    </row>
    <row r="206" spans="1:18" ht="15.75" customHeight="1">
      <c r="A206" s="858"/>
      <c r="B206" s="459">
        <v>1412</v>
      </c>
      <c r="C206" s="148" t="s">
        <v>309</v>
      </c>
      <c r="D206" s="113" t="s">
        <v>28</v>
      </c>
      <c r="E206" s="162" t="s">
        <v>314</v>
      </c>
      <c r="F206" s="1317"/>
      <c r="G206" s="71" t="s">
        <v>312</v>
      </c>
      <c r="H206" s="18" t="s">
        <v>32</v>
      </c>
      <c r="I206" s="611"/>
      <c r="J206" s="18">
        <v>1</v>
      </c>
      <c r="K206" s="48">
        <v>3300</v>
      </c>
      <c r="L206" s="950" t="str">
        <f t="shared" si="3"/>
        <v/>
      </c>
      <c r="M206" s="484" t="s">
        <v>23</v>
      </c>
      <c r="N206" s="642"/>
    </row>
    <row r="207" spans="1:18" ht="15.75" customHeight="1">
      <c r="A207" s="858"/>
      <c r="B207" s="459">
        <v>1412</v>
      </c>
      <c r="C207" s="148" t="s">
        <v>309</v>
      </c>
      <c r="D207" s="114" t="s">
        <v>100</v>
      </c>
      <c r="E207" s="162" t="s">
        <v>315</v>
      </c>
      <c r="F207" s="1317"/>
      <c r="G207" s="71" t="s">
        <v>312</v>
      </c>
      <c r="H207" s="313" t="s">
        <v>102</v>
      </c>
      <c r="I207" s="611"/>
      <c r="J207" s="18">
        <v>1</v>
      </c>
      <c r="K207" s="48">
        <v>3300</v>
      </c>
      <c r="L207" s="950" t="str">
        <f t="shared" si="3"/>
        <v/>
      </c>
      <c r="M207" s="484" t="s">
        <v>23</v>
      </c>
      <c r="N207" s="642"/>
    </row>
    <row r="208" spans="1:18" ht="15.75" customHeight="1">
      <c r="A208" s="858"/>
      <c r="B208" s="459">
        <v>1412</v>
      </c>
      <c r="C208" s="148" t="s">
        <v>309</v>
      </c>
      <c r="D208" s="875" t="s">
        <v>33</v>
      </c>
      <c r="E208" s="162" t="s">
        <v>316</v>
      </c>
      <c r="F208" s="1317"/>
      <c r="G208" s="71" t="s">
        <v>312</v>
      </c>
      <c r="H208" s="71" t="s">
        <v>35</v>
      </c>
      <c r="I208" s="611"/>
      <c r="J208" s="18">
        <v>1</v>
      </c>
      <c r="K208" s="70">
        <v>3300</v>
      </c>
      <c r="L208" s="949" t="str">
        <f t="shared" si="3"/>
        <v/>
      </c>
      <c r="M208" s="484" t="s">
        <v>23</v>
      </c>
      <c r="N208" s="467"/>
    </row>
    <row r="209" spans="1:14" ht="15.75" customHeight="1">
      <c r="A209" s="858"/>
      <c r="B209" s="459">
        <v>1412</v>
      </c>
      <c r="C209" s="148" t="s">
        <v>309</v>
      </c>
      <c r="D209" s="113" t="s">
        <v>104</v>
      </c>
      <c r="E209" s="162" t="s">
        <v>317</v>
      </c>
      <c r="F209" s="1317"/>
      <c r="G209" s="71" t="s">
        <v>312</v>
      </c>
      <c r="H209" s="18" t="s">
        <v>106</v>
      </c>
      <c r="I209" s="9" t="s">
        <v>1325</v>
      </c>
      <c r="J209" s="18">
        <v>1</v>
      </c>
      <c r="K209" s="48">
        <v>3800</v>
      </c>
      <c r="L209" s="950" t="str">
        <f t="shared" si="3"/>
        <v/>
      </c>
      <c r="M209" s="484" t="s">
        <v>23</v>
      </c>
      <c r="N209" s="467"/>
    </row>
    <row r="210" spans="1:14" ht="15.75" customHeight="1">
      <c r="A210" s="858"/>
      <c r="B210" s="459">
        <v>1412</v>
      </c>
      <c r="C210" s="148" t="s">
        <v>309</v>
      </c>
      <c r="D210" s="113" t="s">
        <v>107</v>
      </c>
      <c r="E210" s="162" t="s">
        <v>318</v>
      </c>
      <c r="F210" s="1317"/>
      <c r="G210" s="71" t="s">
        <v>312</v>
      </c>
      <c r="H210" s="18" t="s">
        <v>109</v>
      </c>
      <c r="I210" s="611"/>
      <c r="J210" s="18">
        <v>1</v>
      </c>
      <c r="K210" s="48">
        <v>3800</v>
      </c>
      <c r="L210" s="950" t="str">
        <f t="shared" si="3"/>
        <v/>
      </c>
      <c r="M210" s="484" t="s">
        <v>23</v>
      </c>
      <c r="N210" s="467"/>
    </row>
    <row r="211" spans="1:14" ht="15.75" customHeight="1">
      <c r="A211" s="858"/>
      <c r="B211" s="459">
        <v>1412</v>
      </c>
      <c r="C211" s="148" t="s">
        <v>309</v>
      </c>
      <c r="D211" s="113" t="s">
        <v>27</v>
      </c>
      <c r="E211" s="162" t="s">
        <v>319</v>
      </c>
      <c r="F211" s="1317"/>
      <c r="G211" s="71" t="s">
        <v>312</v>
      </c>
      <c r="H211" s="18" t="s">
        <v>111</v>
      </c>
      <c r="I211" s="611"/>
      <c r="J211" s="18">
        <v>1</v>
      </c>
      <c r="K211" s="48">
        <v>3800</v>
      </c>
      <c r="L211" s="950" t="str">
        <f t="shared" si="3"/>
        <v/>
      </c>
      <c r="M211" s="484" t="s">
        <v>23</v>
      </c>
      <c r="N211" s="467"/>
    </row>
    <row r="212" spans="1:14" ht="15.75" customHeight="1">
      <c r="A212" s="858"/>
      <c r="B212" s="459">
        <v>1412</v>
      </c>
      <c r="C212" s="148" t="s">
        <v>309</v>
      </c>
      <c r="D212" s="113" t="s">
        <v>112</v>
      </c>
      <c r="E212" s="162" t="s">
        <v>320</v>
      </c>
      <c r="F212" s="1317"/>
      <c r="G212" s="71" t="s">
        <v>312</v>
      </c>
      <c r="H212" s="18" t="s">
        <v>114</v>
      </c>
      <c r="I212" s="611"/>
      <c r="J212" s="18">
        <v>1</v>
      </c>
      <c r="K212" s="48">
        <v>4500</v>
      </c>
      <c r="L212" s="950" t="str">
        <f t="shared" si="3"/>
        <v/>
      </c>
      <c r="M212" s="484" t="s">
        <v>23</v>
      </c>
      <c r="N212" s="467"/>
    </row>
    <row r="213" spans="1:14" ht="15.75" customHeight="1">
      <c r="A213" s="858"/>
      <c r="B213" s="459">
        <v>1412</v>
      </c>
      <c r="C213" s="148" t="s">
        <v>309</v>
      </c>
      <c r="D213" s="113" t="s">
        <v>24</v>
      </c>
      <c r="E213" s="162" t="s">
        <v>321</v>
      </c>
      <c r="F213" s="1317"/>
      <c r="G213" s="71" t="s">
        <v>312</v>
      </c>
      <c r="H213" s="18" t="s">
        <v>116</v>
      </c>
      <c r="I213" s="611"/>
      <c r="J213" s="18">
        <v>1</v>
      </c>
      <c r="K213" s="48">
        <v>4500</v>
      </c>
      <c r="L213" s="950" t="str">
        <f t="shared" si="3"/>
        <v/>
      </c>
      <c r="M213" s="484" t="s">
        <v>23</v>
      </c>
      <c r="N213" s="467"/>
    </row>
    <row r="214" spans="1:14" ht="15.75" customHeight="1">
      <c r="A214" s="858"/>
      <c r="B214" s="456">
        <v>1412</v>
      </c>
      <c r="C214" s="230" t="s">
        <v>309</v>
      </c>
      <c r="D214" s="877" t="s">
        <v>117</v>
      </c>
      <c r="E214" s="164" t="s">
        <v>322</v>
      </c>
      <c r="F214" s="1345"/>
      <c r="G214" s="71" t="s">
        <v>312</v>
      </c>
      <c r="H214" s="18" t="s">
        <v>119</v>
      </c>
      <c r="I214" s="9" t="s">
        <v>1325</v>
      </c>
      <c r="J214" s="18">
        <v>1</v>
      </c>
      <c r="K214" s="219">
        <v>4500</v>
      </c>
      <c r="L214" s="950" t="str">
        <f t="shared" si="3"/>
        <v/>
      </c>
      <c r="M214" s="484" t="s">
        <v>23</v>
      </c>
      <c r="N214" s="467"/>
    </row>
    <row r="215" spans="1:14" ht="15.75" customHeight="1">
      <c r="A215" s="858"/>
      <c r="B215" s="458">
        <v>1412</v>
      </c>
      <c r="C215" s="146" t="s">
        <v>200</v>
      </c>
      <c r="D215" s="201" t="s">
        <v>94</v>
      </c>
      <c r="E215" s="163" t="s">
        <v>323</v>
      </c>
      <c r="F215" s="1333" t="s">
        <v>311</v>
      </c>
      <c r="G215" s="71" t="s">
        <v>202</v>
      </c>
      <c r="H215" s="71" t="s">
        <v>96</v>
      </c>
      <c r="I215" s="611"/>
      <c r="J215" s="18">
        <v>1</v>
      </c>
      <c r="K215" s="315">
        <v>3000</v>
      </c>
      <c r="L215" s="950" t="str">
        <f t="shared" si="3"/>
        <v/>
      </c>
      <c r="M215" s="484" t="s">
        <v>23</v>
      </c>
      <c r="N215" s="467"/>
    </row>
    <row r="216" spans="1:14" ht="15.75" customHeight="1">
      <c r="A216" s="858"/>
      <c r="B216" s="459">
        <v>1412</v>
      </c>
      <c r="C216" s="146" t="s">
        <v>200</v>
      </c>
      <c r="D216" s="201" t="s">
        <v>79</v>
      </c>
      <c r="E216" s="162" t="s">
        <v>324</v>
      </c>
      <c r="F216" s="1317"/>
      <c r="G216" s="71" t="s">
        <v>202</v>
      </c>
      <c r="H216" s="71" t="s">
        <v>98</v>
      </c>
      <c r="I216" s="611"/>
      <c r="J216" s="18">
        <v>1</v>
      </c>
      <c r="K216" s="70">
        <v>3000</v>
      </c>
      <c r="L216" s="950" t="str">
        <f t="shared" si="3"/>
        <v/>
      </c>
      <c r="M216" s="484" t="s">
        <v>23</v>
      </c>
      <c r="N216" s="467"/>
    </row>
    <row r="217" spans="1:14" ht="15.75" customHeight="1">
      <c r="A217" s="858"/>
      <c r="B217" s="459">
        <v>1412</v>
      </c>
      <c r="C217" s="146" t="s">
        <v>200</v>
      </c>
      <c r="D217" s="113" t="s">
        <v>28</v>
      </c>
      <c r="E217" s="162" t="s">
        <v>325</v>
      </c>
      <c r="F217" s="1317"/>
      <c r="G217" s="71" t="s">
        <v>202</v>
      </c>
      <c r="H217" s="18" t="s">
        <v>32</v>
      </c>
      <c r="I217" s="611"/>
      <c r="J217" s="18">
        <v>1</v>
      </c>
      <c r="K217" s="48">
        <v>3300</v>
      </c>
      <c r="L217" s="950" t="str">
        <f t="shared" si="3"/>
        <v/>
      </c>
      <c r="M217" s="484" t="s">
        <v>23</v>
      </c>
      <c r="N217" s="467"/>
    </row>
    <row r="218" spans="1:14" ht="15.75" customHeight="1">
      <c r="A218" s="858"/>
      <c r="B218" s="459">
        <v>1412</v>
      </c>
      <c r="C218" s="146" t="s">
        <v>200</v>
      </c>
      <c r="D218" s="114" t="s">
        <v>100</v>
      </c>
      <c r="E218" s="162" t="s">
        <v>326</v>
      </c>
      <c r="F218" s="1317"/>
      <c r="G218" s="71" t="s">
        <v>202</v>
      </c>
      <c r="H218" s="313" t="s">
        <v>102</v>
      </c>
      <c r="I218" s="611"/>
      <c r="J218" s="18">
        <v>1</v>
      </c>
      <c r="K218" s="48">
        <v>3300</v>
      </c>
      <c r="L218" s="950" t="str">
        <f t="shared" si="3"/>
        <v/>
      </c>
      <c r="M218" s="484" t="s">
        <v>23</v>
      </c>
      <c r="N218" s="467"/>
    </row>
    <row r="219" spans="1:14" ht="15.75" customHeight="1">
      <c r="A219" s="858"/>
      <c r="B219" s="459">
        <v>1412</v>
      </c>
      <c r="C219" s="146" t="s">
        <v>200</v>
      </c>
      <c r="D219" s="875" t="s">
        <v>33</v>
      </c>
      <c r="E219" s="162" t="s">
        <v>327</v>
      </c>
      <c r="F219" s="1317"/>
      <c r="G219" s="71" t="s">
        <v>202</v>
      </c>
      <c r="H219" s="71" t="s">
        <v>35</v>
      </c>
      <c r="I219" s="611"/>
      <c r="J219" s="18">
        <v>1</v>
      </c>
      <c r="K219" s="70">
        <v>3300</v>
      </c>
      <c r="L219" s="949" t="str">
        <f t="shared" si="3"/>
        <v/>
      </c>
      <c r="M219" s="484" t="s">
        <v>23</v>
      </c>
      <c r="N219" s="467"/>
    </row>
    <row r="220" spans="1:14" ht="15.75" customHeight="1">
      <c r="A220" s="858"/>
      <c r="B220" s="459">
        <v>1412</v>
      </c>
      <c r="C220" s="146" t="s">
        <v>200</v>
      </c>
      <c r="D220" s="113" t="s">
        <v>104</v>
      </c>
      <c r="E220" s="162" t="s">
        <v>328</v>
      </c>
      <c r="F220" s="1317"/>
      <c r="G220" s="71" t="s">
        <v>202</v>
      </c>
      <c r="H220" s="18" t="s">
        <v>106</v>
      </c>
      <c r="I220" s="9" t="s">
        <v>1325</v>
      </c>
      <c r="J220" s="18">
        <v>1</v>
      </c>
      <c r="K220" s="48">
        <v>3800</v>
      </c>
      <c r="L220" s="950" t="str">
        <f t="shared" si="3"/>
        <v/>
      </c>
      <c r="M220" s="484" t="s">
        <v>23</v>
      </c>
      <c r="N220" s="467"/>
    </row>
    <row r="221" spans="1:14" ht="15.75" customHeight="1">
      <c r="A221" s="858"/>
      <c r="B221" s="459">
        <v>1412</v>
      </c>
      <c r="C221" s="146" t="s">
        <v>200</v>
      </c>
      <c r="D221" s="113" t="s">
        <v>107</v>
      </c>
      <c r="E221" s="162" t="s">
        <v>329</v>
      </c>
      <c r="F221" s="1317"/>
      <c r="G221" s="71" t="s">
        <v>202</v>
      </c>
      <c r="H221" s="18" t="s">
        <v>109</v>
      </c>
      <c r="I221" s="611"/>
      <c r="J221" s="18">
        <v>1</v>
      </c>
      <c r="K221" s="48">
        <v>3800</v>
      </c>
      <c r="L221" s="950" t="str">
        <f t="shared" si="3"/>
        <v/>
      </c>
      <c r="M221" s="484" t="s">
        <v>23</v>
      </c>
      <c r="N221" s="467"/>
    </row>
    <row r="222" spans="1:14" ht="15.75" customHeight="1">
      <c r="A222" s="858"/>
      <c r="B222" s="459">
        <v>1412</v>
      </c>
      <c r="C222" s="146" t="s">
        <v>200</v>
      </c>
      <c r="D222" s="113" t="s">
        <v>27</v>
      </c>
      <c r="E222" s="162" t="s">
        <v>330</v>
      </c>
      <c r="F222" s="1317"/>
      <c r="G222" s="71" t="s">
        <v>202</v>
      </c>
      <c r="H222" s="18" t="s">
        <v>111</v>
      </c>
      <c r="I222" s="611"/>
      <c r="J222" s="18">
        <v>1</v>
      </c>
      <c r="K222" s="48">
        <v>3800</v>
      </c>
      <c r="L222" s="950" t="str">
        <f t="shared" si="3"/>
        <v/>
      </c>
      <c r="M222" s="484" t="s">
        <v>23</v>
      </c>
      <c r="N222" s="467"/>
    </row>
    <row r="223" spans="1:14" ht="15.75" customHeight="1">
      <c r="A223" s="858"/>
      <c r="B223" s="459">
        <v>1412</v>
      </c>
      <c r="C223" s="146" t="s">
        <v>200</v>
      </c>
      <c r="D223" s="113" t="s">
        <v>112</v>
      </c>
      <c r="E223" s="162" t="s">
        <v>331</v>
      </c>
      <c r="F223" s="1317"/>
      <c r="G223" s="71" t="s">
        <v>202</v>
      </c>
      <c r="H223" s="18" t="s">
        <v>114</v>
      </c>
      <c r="I223" s="611"/>
      <c r="J223" s="18">
        <v>1</v>
      </c>
      <c r="K223" s="48">
        <v>4500</v>
      </c>
      <c r="L223" s="950" t="str">
        <f t="shared" si="3"/>
        <v/>
      </c>
      <c r="M223" s="484" t="s">
        <v>23</v>
      </c>
      <c r="N223" s="467"/>
    </row>
    <row r="224" spans="1:14" ht="15.75" customHeight="1">
      <c r="A224" s="858"/>
      <c r="B224" s="459">
        <v>1412</v>
      </c>
      <c r="C224" s="146" t="s">
        <v>200</v>
      </c>
      <c r="D224" s="113" t="s">
        <v>24</v>
      </c>
      <c r="E224" s="162" t="s">
        <v>332</v>
      </c>
      <c r="F224" s="1317"/>
      <c r="G224" s="71" t="s">
        <v>202</v>
      </c>
      <c r="H224" s="18" t="s">
        <v>116</v>
      </c>
      <c r="I224" s="611"/>
      <c r="J224" s="18">
        <v>1</v>
      </c>
      <c r="K224" s="48">
        <v>4500</v>
      </c>
      <c r="L224" s="950" t="str">
        <f t="shared" si="3"/>
        <v/>
      </c>
      <c r="M224" s="484" t="s">
        <v>23</v>
      </c>
      <c r="N224" s="467"/>
    </row>
    <row r="225" spans="1:15" ht="15.75" customHeight="1">
      <c r="A225" s="858"/>
      <c r="B225" s="459">
        <v>1412</v>
      </c>
      <c r="C225" s="423" t="s">
        <v>200</v>
      </c>
      <c r="D225" s="876" t="s">
        <v>117</v>
      </c>
      <c r="E225" s="162" t="s">
        <v>333</v>
      </c>
      <c r="F225" s="1345"/>
      <c r="G225" s="71" t="s">
        <v>202</v>
      </c>
      <c r="H225" s="18" t="s">
        <v>119</v>
      </c>
      <c r="I225" s="611"/>
      <c r="J225" s="18">
        <v>1</v>
      </c>
      <c r="K225" s="48">
        <v>4500</v>
      </c>
      <c r="L225" s="950" t="str">
        <f t="shared" si="3"/>
        <v/>
      </c>
      <c r="M225" s="484" t="s">
        <v>23</v>
      </c>
      <c r="N225" s="467"/>
    </row>
    <row r="226" spans="1:15" ht="15.75" customHeight="1">
      <c r="A226" s="858"/>
      <c r="B226" s="459">
        <v>1412</v>
      </c>
      <c r="C226" s="146" t="s">
        <v>203</v>
      </c>
      <c r="D226" s="201" t="s">
        <v>94</v>
      </c>
      <c r="E226" s="162" t="s">
        <v>334</v>
      </c>
      <c r="F226" s="1327" t="s">
        <v>311</v>
      </c>
      <c r="G226" s="18" t="s">
        <v>335</v>
      </c>
      <c r="H226" s="71" t="s">
        <v>96</v>
      </c>
      <c r="I226" s="611"/>
      <c r="J226" s="18">
        <v>1</v>
      </c>
      <c r="K226" s="70">
        <v>3000</v>
      </c>
      <c r="L226" s="950" t="str">
        <f t="shared" si="3"/>
        <v/>
      </c>
      <c r="M226" s="484" t="s">
        <v>23</v>
      </c>
      <c r="N226" s="467"/>
    </row>
    <row r="227" spans="1:15" ht="15.75" customHeight="1">
      <c r="A227" s="858"/>
      <c r="B227" s="459">
        <v>1412</v>
      </c>
      <c r="C227" s="146" t="s">
        <v>203</v>
      </c>
      <c r="D227" s="201" t="s">
        <v>79</v>
      </c>
      <c r="E227" s="162" t="s">
        <v>336</v>
      </c>
      <c r="F227" s="1327"/>
      <c r="G227" s="18" t="s">
        <v>335</v>
      </c>
      <c r="H227" s="71" t="s">
        <v>98</v>
      </c>
      <c r="I227" s="611"/>
      <c r="J227" s="18">
        <v>1</v>
      </c>
      <c r="K227" s="70">
        <v>3000</v>
      </c>
      <c r="L227" s="950" t="str">
        <f t="shared" si="3"/>
        <v/>
      </c>
      <c r="M227" s="484" t="s">
        <v>23</v>
      </c>
      <c r="N227" s="467"/>
    </row>
    <row r="228" spans="1:15" ht="15.75" customHeight="1">
      <c r="A228" s="858"/>
      <c r="B228" s="459">
        <v>1412</v>
      </c>
      <c r="C228" s="146" t="s">
        <v>203</v>
      </c>
      <c r="D228" s="113" t="s">
        <v>28</v>
      </c>
      <c r="E228" s="162" t="s">
        <v>337</v>
      </c>
      <c r="F228" s="1327"/>
      <c r="G228" s="18" t="s">
        <v>335</v>
      </c>
      <c r="H228" s="18" t="s">
        <v>32</v>
      </c>
      <c r="I228" s="611"/>
      <c r="J228" s="18">
        <v>1</v>
      </c>
      <c r="K228" s="48">
        <v>3300</v>
      </c>
      <c r="L228" s="950" t="str">
        <f t="shared" si="3"/>
        <v/>
      </c>
      <c r="M228" s="484" t="s">
        <v>23</v>
      </c>
      <c r="N228" s="467"/>
    </row>
    <row r="229" spans="1:15" ht="15.75" customHeight="1">
      <c r="A229" s="858"/>
      <c r="B229" s="459">
        <v>1412</v>
      </c>
      <c r="C229" s="146" t="s">
        <v>203</v>
      </c>
      <c r="D229" s="114" t="s">
        <v>100</v>
      </c>
      <c r="E229" s="162" t="s">
        <v>338</v>
      </c>
      <c r="F229" s="1327"/>
      <c r="G229" s="18" t="s">
        <v>335</v>
      </c>
      <c r="H229" s="313" t="s">
        <v>102</v>
      </c>
      <c r="I229" s="611"/>
      <c r="J229" s="18">
        <v>1</v>
      </c>
      <c r="K229" s="48">
        <v>3300</v>
      </c>
      <c r="L229" s="950" t="str">
        <f t="shared" si="3"/>
        <v/>
      </c>
      <c r="M229" s="484" t="s">
        <v>23</v>
      </c>
      <c r="N229" s="467"/>
    </row>
    <row r="230" spans="1:15" ht="15.75" customHeight="1">
      <c r="A230" s="858"/>
      <c r="B230" s="459">
        <v>1412</v>
      </c>
      <c r="C230" s="146" t="s">
        <v>203</v>
      </c>
      <c r="D230" s="875" t="s">
        <v>33</v>
      </c>
      <c r="E230" s="162" t="s">
        <v>339</v>
      </c>
      <c r="F230" s="1327"/>
      <c r="G230" s="18" t="s">
        <v>335</v>
      </c>
      <c r="H230" s="71" t="s">
        <v>35</v>
      </c>
      <c r="I230" s="611"/>
      <c r="J230" s="18">
        <v>1</v>
      </c>
      <c r="K230" s="70">
        <v>3300</v>
      </c>
      <c r="L230" s="949" t="str">
        <f t="shared" si="3"/>
        <v/>
      </c>
      <c r="M230" s="484" t="s">
        <v>23</v>
      </c>
      <c r="N230" s="467"/>
    </row>
    <row r="231" spans="1:15" ht="15.75" customHeight="1">
      <c r="A231" s="858"/>
      <c r="B231" s="459">
        <v>1412</v>
      </c>
      <c r="C231" s="146" t="s">
        <v>203</v>
      </c>
      <c r="D231" s="113" t="s">
        <v>104</v>
      </c>
      <c r="E231" s="162" t="s">
        <v>340</v>
      </c>
      <c r="F231" s="1327"/>
      <c r="G231" s="18" t="s">
        <v>335</v>
      </c>
      <c r="H231" s="18" t="s">
        <v>106</v>
      </c>
      <c r="I231" s="9" t="s">
        <v>1325</v>
      </c>
      <c r="J231" s="18">
        <v>1</v>
      </c>
      <c r="K231" s="48">
        <v>3800</v>
      </c>
      <c r="L231" s="950" t="str">
        <f t="shared" si="3"/>
        <v/>
      </c>
      <c r="M231" s="484" t="s">
        <v>23</v>
      </c>
      <c r="N231" s="467"/>
    </row>
    <row r="232" spans="1:15" ht="15.75" customHeight="1">
      <c r="A232" s="858"/>
      <c r="B232" s="459">
        <v>1412</v>
      </c>
      <c r="C232" s="146" t="s">
        <v>203</v>
      </c>
      <c r="D232" s="113" t="s">
        <v>107</v>
      </c>
      <c r="E232" s="162" t="s">
        <v>341</v>
      </c>
      <c r="F232" s="1327"/>
      <c r="G232" s="18" t="s">
        <v>335</v>
      </c>
      <c r="H232" s="18" t="s">
        <v>109</v>
      </c>
      <c r="I232" s="611"/>
      <c r="J232" s="18">
        <v>1</v>
      </c>
      <c r="K232" s="48">
        <v>3800</v>
      </c>
      <c r="L232" s="950" t="str">
        <f t="shared" si="3"/>
        <v/>
      </c>
      <c r="M232" s="484" t="s">
        <v>23</v>
      </c>
      <c r="N232" s="467"/>
    </row>
    <row r="233" spans="1:15" ht="15.75" customHeight="1">
      <c r="A233" s="858"/>
      <c r="B233" s="459">
        <v>1412</v>
      </c>
      <c r="C233" s="146" t="s">
        <v>203</v>
      </c>
      <c r="D233" s="113" t="s">
        <v>27</v>
      </c>
      <c r="E233" s="162" t="s">
        <v>342</v>
      </c>
      <c r="F233" s="1327"/>
      <c r="G233" s="18" t="s">
        <v>335</v>
      </c>
      <c r="H233" s="18" t="s">
        <v>111</v>
      </c>
      <c r="I233" s="611"/>
      <c r="J233" s="18">
        <v>1</v>
      </c>
      <c r="K233" s="48">
        <v>3800</v>
      </c>
      <c r="L233" s="950" t="str">
        <f t="shared" si="3"/>
        <v/>
      </c>
      <c r="M233" s="484" t="s">
        <v>23</v>
      </c>
      <c r="N233" s="467"/>
    </row>
    <row r="234" spans="1:15" ht="15.75" customHeight="1">
      <c r="A234" s="858"/>
      <c r="B234" s="459">
        <v>1412</v>
      </c>
      <c r="C234" s="146" t="s">
        <v>203</v>
      </c>
      <c r="D234" s="113" t="s">
        <v>112</v>
      </c>
      <c r="E234" s="162" t="s">
        <v>343</v>
      </c>
      <c r="F234" s="1327"/>
      <c r="G234" s="18" t="s">
        <v>335</v>
      </c>
      <c r="H234" s="18" t="s">
        <v>114</v>
      </c>
      <c r="I234" s="611"/>
      <c r="J234" s="51">
        <v>1</v>
      </c>
      <c r="K234" s="48">
        <v>4500</v>
      </c>
      <c r="L234" s="952" t="str">
        <f t="shared" si="3"/>
        <v/>
      </c>
      <c r="M234" s="484" t="s">
        <v>23</v>
      </c>
      <c r="N234" s="467"/>
    </row>
    <row r="235" spans="1:15" ht="15.75" customHeight="1">
      <c r="A235" s="858"/>
      <c r="B235" s="459">
        <v>1412</v>
      </c>
      <c r="C235" s="146" t="s">
        <v>203</v>
      </c>
      <c r="D235" s="113" t="s">
        <v>24</v>
      </c>
      <c r="E235" s="162" t="s">
        <v>344</v>
      </c>
      <c r="F235" s="1327"/>
      <c r="G235" s="18" t="s">
        <v>335</v>
      </c>
      <c r="H235" s="18" t="s">
        <v>116</v>
      </c>
      <c r="I235" s="611"/>
      <c r="J235" s="51">
        <v>1</v>
      </c>
      <c r="K235" s="48">
        <v>4500</v>
      </c>
      <c r="L235" s="952" t="str">
        <f t="shared" si="3"/>
        <v/>
      </c>
      <c r="M235" s="484" t="s">
        <v>23</v>
      </c>
      <c r="N235" s="467"/>
    </row>
    <row r="236" spans="1:15" ht="15.75" customHeight="1">
      <c r="A236" s="858"/>
      <c r="B236" s="456">
        <v>1412</v>
      </c>
      <c r="C236" s="230" t="s">
        <v>203</v>
      </c>
      <c r="D236" s="877" t="s">
        <v>117</v>
      </c>
      <c r="E236" s="164" t="s">
        <v>345</v>
      </c>
      <c r="F236" s="1328"/>
      <c r="G236" s="49" t="s">
        <v>335</v>
      </c>
      <c r="H236" s="49" t="s">
        <v>119</v>
      </c>
      <c r="I236" s="450" t="s">
        <v>1325</v>
      </c>
      <c r="J236" s="49">
        <v>1</v>
      </c>
      <c r="K236" s="50">
        <v>4500</v>
      </c>
      <c r="L236" s="951" t="str">
        <f t="shared" si="3"/>
        <v/>
      </c>
      <c r="M236" s="485" t="s">
        <v>23</v>
      </c>
      <c r="N236" s="432"/>
    </row>
    <row r="237" spans="1:15" ht="15.75" customHeight="1">
      <c r="A237" s="858"/>
      <c r="B237" s="458">
        <v>1420</v>
      </c>
      <c r="C237" s="146" t="s">
        <v>20</v>
      </c>
      <c r="D237" s="112" t="s">
        <v>28</v>
      </c>
      <c r="E237" s="872" t="s">
        <v>346</v>
      </c>
      <c r="F237" s="1327" t="s">
        <v>347</v>
      </c>
      <c r="G237" s="71" t="s">
        <v>22</v>
      </c>
      <c r="H237" s="71" t="s">
        <v>32</v>
      </c>
      <c r="I237" s="610"/>
      <c r="J237" s="71">
        <v>1</v>
      </c>
      <c r="K237" s="70">
        <v>4200</v>
      </c>
      <c r="L237" s="949" t="str">
        <f t="shared" si="3"/>
        <v/>
      </c>
      <c r="M237" s="486" t="s">
        <v>23</v>
      </c>
      <c r="N237" s="642"/>
      <c r="O237" s="252"/>
    </row>
    <row r="238" spans="1:15" ht="15.75" customHeight="1">
      <c r="A238" s="858"/>
      <c r="B238" s="459">
        <v>1420</v>
      </c>
      <c r="C238" s="146" t="s">
        <v>20</v>
      </c>
      <c r="D238" s="19" t="s">
        <v>33</v>
      </c>
      <c r="E238" s="873" t="s">
        <v>348</v>
      </c>
      <c r="F238" s="1327"/>
      <c r="G238" s="18" t="s">
        <v>22</v>
      </c>
      <c r="H238" s="18" t="s">
        <v>35</v>
      </c>
      <c r="I238" s="611"/>
      <c r="J238" s="18">
        <v>1</v>
      </c>
      <c r="K238" s="48">
        <v>4200</v>
      </c>
      <c r="L238" s="950" t="str">
        <f t="shared" si="3"/>
        <v/>
      </c>
      <c r="M238" s="484" t="s">
        <v>23</v>
      </c>
      <c r="N238" s="467"/>
    </row>
    <row r="239" spans="1:15" ht="15.75" customHeight="1">
      <c r="A239" s="858"/>
      <c r="B239" s="459">
        <v>1420</v>
      </c>
      <c r="C239" s="146" t="s">
        <v>20</v>
      </c>
      <c r="D239" s="19" t="s">
        <v>104</v>
      </c>
      <c r="E239" s="873" t="s">
        <v>349</v>
      </c>
      <c r="F239" s="1327"/>
      <c r="G239" s="18" t="s">
        <v>22</v>
      </c>
      <c r="H239" s="18" t="s">
        <v>106</v>
      </c>
      <c r="I239" s="611"/>
      <c r="J239" s="18">
        <v>1</v>
      </c>
      <c r="K239" s="48">
        <v>4800</v>
      </c>
      <c r="L239" s="950" t="str">
        <f t="shared" si="3"/>
        <v/>
      </c>
      <c r="M239" s="484" t="s">
        <v>23</v>
      </c>
      <c r="N239" s="467"/>
    </row>
    <row r="240" spans="1:15" ht="15.75" customHeight="1">
      <c r="A240" s="858"/>
      <c r="B240" s="459">
        <v>1420</v>
      </c>
      <c r="C240" s="146" t="s">
        <v>20</v>
      </c>
      <c r="D240" s="143" t="s">
        <v>27</v>
      </c>
      <c r="E240" s="873" t="s">
        <v>350</v>
      </c>
      <c r="F240" s="1327"/>
      <c r="G240" s="18" t="s">
        <v>22</v>
      </c>
      <c r="H240" s="51" t="s">
        <v>111</v>
      </c>
      <c r="I240" s="611"/>
      <c r="J240" s="18">
        <v>1</v>
      </c>
      <c r="K240" s="48">
        <v>4800</v>
      </c>
      <c r="L240" s="950" t="str">
        <f t="shared" si="3"/>
        <v/>
      </c>
      <c r="M240" s="484" t="s">
        <v>23</v>
      </c>
      <c r="N240" s="467"/>
    </row>
    <row r="241" spans="1:18" ht="15.75" customHeight="1">
      <c r="A241" s="858"/>
      <c r="B241" s="459">
        <v>1420</v>
      </c>
      <c r="C241" s="146" t="s">
        <v>20</v>
      </c>
      <c r="D241" s="112" t="s">
        <v>112</v>
      </c>
      <c r="E241" s="873" t="s">
        <v>351</v>
      </c>
      <c r="F241" s="1327"/>
      <c r="G241" s="18" t="s">
        <v>22</v>
      </c>
      <c r="H241" s="144" t="s">
        <v>114</v>
      </c>
      <c r="I241" s="131" t="s">
        <v>1351</v>
      </c>
      <c r="J241" s="18">
        <v>1</v>
      </c>
      <c r="K241" s="70">
        <v>5800</v>
      </c>
      <c r="L241" s="949" t="str">
        <f t="shared" si="3"/>
        <v/>
      </c>
      <c r="M241" s="484" t="s">
        <v>23</v>
      </c>
      <c r="N241" s="467"/>
      <c r="R241" s="265"/>
    </row>
    <row r="242" spans="1:18" ht="15.75" customHeight="1">
      <c r="A242" s="858"/>
      <c r="B242" s="459">
        <v>1420</v>
      </c>
      <c r="C242" s="146" t="s">
        <v>20</v>
      </c>
      <c r="D242" s="19" t="s">
        <v>24</v>
      </c>
      <c r="E242" s="873" t="s">
        <v>352</v>
      </c>
      <c r="F242" s="1327"/>
      <c r="G242" s="18" t="s">
        <v>22</v>
      </c>
      <c r="H242" s="18" t="s">
        <v>116</v>
      </c>
      <c r="I242" s="611"/>
      <c r="J242" s="18">
        <v>1</v>
      </c>
      <c r="K242" s="48">
        <v>5800</v>
      </c>
      <c r="L242" s="950" t="str">
        <f t="shared" si="3"/>
        <v/>
      </c>
      <c r="M242" s="484" t="s">
        <v>23</v>
      </c>
      <c r="N242" s="467"/>
    </row>
    <row r="243" spans="1:18" ht="15.75" customHeight="1">
      <c r="A243" s="858"/>
      <c r="B243" s="459">
        <v>1420</v>
      </c>
      <c r="C243" s="146" t="s">
        <v>20</v>
      </c>
      <c r="D243" s="19" t="s">
        <v>117</v>
      </c>
      <c r="E243" s="873" t="s">
        <v>353</v>
      </c>
      <c r="F243" s="1327"/>
      <c r="G243" s="18" t="s">
        <v>22</v>
      </c>
      <c r="H243" s="18" t="s">
        <v>119</v>
      </c>
      <c r="I243" s="9" t="s">
        <v>1328</v>
      </c>
      <c r="J243" s="18">
        <v>1</v>
      </c>
      <c r="K243" s="48">
        <v>5800</v>
      </c>
      <c r="L243" s="950" t="str">
        <f t="shared" si="3"/>
        <v/>
      </c>
      <c r="M243" s="484" t="s">
        <v>23</v>
      </c>
      <c r="N243" s="467"/>
    </row>
    <row r="244" spans="1:18" ht="15.75" customHeight="1">
      <c r="A244" s="858"/>
      <c r="B244" s="459">
        <v>1420</v>
      </c>
      <c r="C244" s="146" t="s">
        <v>218</v>
      </c>
      <c r="D244" s="19" t="s">
        <v>28</v>
      </c>
      <c r="E244" s="873" t="s">
        <v>354</v>
      </c>
      <c r="F244" s="1333" t="s">
        <v>347</v>
      </c>
      <c r="G244" s="15" t="s">
        <v>221</v>
      </c>
      <c r="H244" s="71" t="s">
        <v>32</v>
      </c>
      <c r="I244" s="611"/>
      <c r="J244" s="18">
        <v>1</v>
      </c>
      <c r="K244" s="48">
        <v>4200</v>
      </c>
      <c r="L244" s="950" t="str">
        <f t="shared" si="3"/>
        <v/>
      </c>
      <c r="M244" s="484" t="s">
        <v>23</v>
      </c>
      <c r="N244" s="467"/>
    </row>
    <row r="245" spans="1:18" ht="15.75" customHeight="1">
      <c r="A245" s="858"/>
      <c r="B245" s="459">
        <v>1420</v>
      </c>
      <c r="C245" s="146" t="s">
        <v>218</v>
      </c>
      <c r="D245" s="19" t="s">
        <v>33</v>
      </c>
      <c r="E245" s="873" t="s">
        <v>355</v>
      </c>
      <c r="F245" s="1317"/>
      <c r="G245" s="15" t="s">
        <v>221</v>
      </c>
      <c r="H245" s="18" t="s">
        <v>35</v>
      </c>
      <c r="I245" s="611"/>
      <c r="J245" s="18">
        <v>1</v>
      </c>
      <c r="K245" s="48">
        <v>4200</v>
      </c>
      <c r="L245" s="950" t="str">
        <f t="shared" si="3"/>
        <v/>
      </c>
      <c r="M245" s="484" t="s">
        <v>23</v>
      </c>
      <c r="N245" s="467"/>
    </row>
    <row r="246" spans="1:18" ht="15.75" customHeight="1">
      <c r="A246" s="858"/>
      <c r="B246" s="459">
        <v>1420</v>
      </c>
      <c r="C246" s="146" t="s">
        <v>218</v>
      </c>
      <c r="D246" s="19" t="s">
        <v>104</v>
      </c>
      <c r="E246" s="873" t="s">
        <v>356</v>
      </c>
      <c r="F246" s="1317"/>
      <c r="G246" s="15" t="s">
        <v>221</v>
      </c>
      <c r="H246" s="18" t="s">
        <v>106</v>
      </c>
      <c r="I246" s="611"/>
      <c r="J246" s="18">
        <v>1</v>
      </c>
      <c r="K246" s="48">
        <v>4800</v>
      </c>
      <c r="L246" s="950" t="str">
        <f t="shared" si="3"/>
        <v/>
      </c>
      <c r="M246" s="484" t="s">
        <v>23</v>
      </c>
      <c r="N246" s="467"/>
    </row>
    <row r="247" spans="1:18" ht="15.75" customHeight="1">
      <c r="A247" s="858"/>
      <c r="B247" s="459">
        <v>1420</v>
      </c>
      <c r="C247" s="146" t="s">
        <v>218</v>
      </c>
      <c r="D247" s="143" t="s">
        <v>27</v>
      </c>
      <c r="E247" s="873" t="s">
        <v>357</v>
      </c>
      <c r="F247" s="1317"/>
      <c r="G247" s="15" t="s">
        <v>221</v>
      </c>
      <c r="H247" s="51" t="s">
        <v>111</v>
      </c>
      <c r="I247" s="611"/>
      <c r="J247" s="18">
        <v>1</v>
      </c>
      <c r="K247" s="48">
        <v>4800</v>
      </c>
      <c r="L247" s="950" t="str">
        <f t="shared" si="3"/>
        <v/>
      </c>
      <c r="M247" s="484" t="s">
        <v>23</v>
      </c>
      <c r="N247" s="467"/>
    </row>
    <row r="248" spans="1:18" ht="15.75" customHeight="1">
      <c r="A248" s="858"/>
      <c r="B248" s="459">
        <v>1420</v>
      </c>
      <c r="C248" s="146" t="s">
        <v>218</v>
      </c>
      <c r="D248" s="112" t="s">
        <v>112</v>
      </c>
      <c r="E248" s="873" t="s">
        <v>358</v>
      </c>
      <c r="F248" s="1317"/>
      <c r="G248" s="15" t="s">
        <v>221</v>
      </c>
      <c r="H248" s="144" t="s">
        <v>114</v>
      </c>
      <c r="I248" s="611"/>
      <c r="J248" s="18">
        <v>1</v>
      </c>
      <c r="K248" s="70">
        <v>5800</v>
      </c>
      <c r="L248" s="949" t="str">
        <f t="shared" si="3"/>
        <v/>
      </c>
      <c r="M248" s="484" t="s">
        <v>23</v>
      </c>
      <c r="N248" s="467"/>
    </row>
    <row r="249" spans="1:18" ht="15.75" customHeight="1">
      <c r="A249" s="858"/>
      <c r="B249" s="459">
        <v>1420</v>
      </c>
      <c r="C249" s="146" t="s">
        <v>218</v>
      </c>
      <c r="D249" s="19" t="s">
        <v>24</v>
      </c>
      <c r="E249" s="873" t="s">
        <v>359</v>
      </c>
      <c r="F249" s="1317"/>
      <c r="G249" s="15" t="s">
        <v>221</v>
      </c>
      <c r="H249" s="18" t="s">
        <v>116</v>
      </c>
      <c r="I249" s="611"/>
      <c r="J249" s="18">
        <v>1</v>
      </c>
      <c r="K249" s="48">
        <v>5800</v>
      </c>
      <c r="L249" s="950" t="str">
        <f t="shared" si="3"/>
        <v/>
      </c>
      <c r="M249" s="484" t="s">
        <v>23</v>
      </c>
      <c r="N249" s="467"/>
    </row>
    <row r="250" spans="1:18" ht="15.75" customHeight="1">
      <c r="A250" s="858"/>
      <c r="B250" s="456">
        <v>1420</v>
      </c>
      <c r="C250" s="240" t="s">
        <v>218</v>
      </c>
      <c r="D250" s="103" t="s">
        <v>117</v>
      </c>
      <c r="E250" s="874" t="s">
        <v>360</v>
      </c>
      <c r="F250" s="1334"/>
      <c r="G250" s="450" t="s">
        <v>221</v>
      </c>
      <c r="H250" s="49" t="s">
        <v>119</v>
      </c>
      <c r="I250" s="9" t="s">
        <v>1328</v>
      </c>
      <c r="J250" s="49">
        <v>1</v>
      </c>
      <c r="K250" s="50">
        <v>5800</v>
      </c>
      <c r="L250" s="951" t="str">
        <f t="shared" si="3"/>
        <v/>
      </c>
      <c r="M250" s="485" t="s">
        <v>23</v>
      </c>
      <c r="N250" s="432"/>
    </row>
    <row r="251" spans="1:18" ht="15.75" customHeight="1">
      <c r="A251" s="858"/>
      <c r="B251" s="682">
        <v>1408</v>
      </c>
      <c r="C251" s="99" t="s">
        <v>59</v>
      </c>
      <c r="D251" s="99" t="s">
        <v>79</v>
      </c>
      <c r="E251" s="163" t="s">
        <v>361</v>
      </c>
      <c r="F251" s="1344" t="s">
        <v>362</v>
      </c>
      <c r="G251" s="458" t="s">
        <v>60</v>
      </c>
      <c r="H251" s="458" t="s">
        <v>98</v>
      </c>
      <c r="I251" s="793"/>
      <c r="J251" s="458">
        <v>1</v>
      </c>
      <c r="K251" s="56">
        <v>4200</v>
      </c>
      <c r="L251" s="953" t="str">
        <f t="shared" si="3"/>
        <v/>
      </c>
      <c r="M251" s="407" t="s">
        <v>23</v>
      </c>
      <c r="N251" s="642"/>
    </row>
    <row r="252" spans="1:18" ht="15.75" customHeight="1">
      <c r="A252" s="858"/>
      <c r="B252" s="666">
        <v>1408</v>
      </c>
      <c r="C252" s="97" t="s">
        <v>59</v>
      </c>
      <c r="D252" s="97" t="s">
        <v>28</v>
      </c>
      <c r="E252" s="162" t="s">
        <v>363</v>
      </c>
      <c r="F252" s="1268"/>
      <c r="G252" s="459" t="s">
        <v>60</v>
      </c>
      <c r="H252" s="459" t="s">
        <v>32</v>
      </c>
      <c r="I252" s="794"/>
      <c r="J252" s="459">
        <v>1</v>
      </c>
      <c r="K252" s="57">
        <v>4500</v>
      </c>
      <c r="L252" s="954" t="str">
        <f t="shared" si="3"/>
        <v/>
      </c>
      <c r="M252" s="406" t="s">
        <v>23</v>
      </c>
      <c r="N252" s="467"/>
    </row>
    <row r="253" spans="1:18" ht="15.75" customHeight="1">
      <c r="A253" s="858"/>
      <c r="B253" s="666">
        <v>1408</v>
      </c>
      <c r="C253" s="97" t="s">
        <v>59</v>
      </c>
      <c r="D253" s="97" t="s">
        <v>100</v>
      </c>
      <c r="E253" s="162" t="s">
        <v>364</v>
      </c>
      <c r="F253" s="1268"/>
      <c r="G253" s="459" t="s">
        <v>60</v>
      </c>
      <c r="H253" s="459" t="s">
        <v>102</v>
      </c>
      <c r="I253" s="794"/>
      <c r="J253" s="459">
        <v>1</v>
      </c>
      <c r="K253" s="57">
        <v>4500</v>
      </c>
      <c r="L253" s="954" t="str">
        <f t="shared" si="3"/>
        <v/>
      </c>
      <c r="M253" s="406" t="s">
        <v>23</v>
      </c>
      <c r="N253" s="467"/>
    </row>
    <row r="254" spans="1:18" ht="15.75" customHeight="1">
      <c r="A254" s="858"/>
      <c r="B254" s="666">
        <v>1408</v>
      </c>
      <c r="C254" s="97" t="s">
        <v>59</v>
      </c>
      <c r="D254" s="97" t="s">
        <v>33</v>
      </c>
      <c r="E254" s="162" t="s">
        <v>365</v>
      </c>
      <c r="F254" s="1268"/>
      <c r="G254" s="459" t="s">
        <v>60</v>
      </c>
      <c r="H254" s="459" t="s">
        <v>35</v>
      </c>
      <c r="I254" s="794"/>
      <c r="J254" s="459">
        <v>1</v>
      </c>
      <c r="K254" s="57">
        <v>4500</v>
      </c>
      <c r="L254" s="954" t="str">
        <f t="shared" si="3"/>
        <v/>
      </c>
      <c r="M254" s="406" t="s">
        <v>23</v>
      </c>
      <c r="N254" s="467"/>
    </row>
    <row r="255" spans="1:18" ht="15.75" customHeight="1">
      <c r="A255" s="858"/>
      <c r="B255" s="666">
        <v>1408</v>
      </c>
      <c r="C255" s="97" t="s">
        <v>59</v>
      </c>
      <c r="D255" s="97" t="s">
        <v>104</v>
      </c>
      <c r="E255" s="162" t="s">
        <v>366</v>
      </c>
      <c r="F255" s="1268"/>
      <c r="G255" s="459" t="s">
        <v>60</v>
      </c>
      <c r="H255" s="459" t="s">
        <v>106</v>
      </c>
      <c r="I255" s="794"/>
      <c r="J255" s="459">
        <v>1</v>
      </c>
      <c r="K255" s="57">
        <v>5000</v>
      </c>
      <c r="L255" s="954" t="str">
        <f t="shared" si="3"/>
        <v/>
      </c>
      <c r="M255" s="406" t="s">
        <v>23</v>
      </c>
      <c r="N255" s="467"/>
    </row>
    <row r="256" spans="1:18" ht="15.75" customHeight="1">
      <c r="A256" s="858"/>
      <c r="B256" s="666">
        <v>1408</v>
      </c>
      <c r="C256" s="97" t="s">
        <v>59</v>
      </c>
      <c r="D256" s="97" t="s">
        <v>27</v>
      </c>
      <c r="E256" s="162" t="s">
        <v>367</v>
      </c>
      <c r="F256" s="1268"/>
      <c r="G256" s="459" t="s">
        <v>60</v>
      </c>
      <c r="H256" s="459" t="s">
        <v>111</v>
      </c>
      <c r="I256" s="1104"/>
      <c r="J256" s="459">
        <v>1</v>
      </c>
      <c r="K256" s="57">
        <v>5000</v>
      </c>
      <c r="L256" s="954" t="str">
        <f t="shared" si="3"/>
        <v/>
      </c>
      <c r="M256" s="406" t="s">
        <v>23</v>
      </c>
      <c r="N256" s="467"/>
    </row>
    <row r="257" spans="1:14" ht="15.75" customHeight="1">
      <c r="A257" s="858"/>
      <c r="B257" s="666">
        <v>1408</v>
      </c>
      <c r="C257" s="97" t="s">
        <v>1017</v>
      </c>
      <c r="D257" s="97" t="s">
        <v>188</v>
      </c>
      <c r="E257" s="162" t="s">
        <v>1170</v>
      </c>
      <c r="F257" s="1268"/>
      <c r="G257" s="459" t="s">
        <v>60</v>
      </c>
      <c r="H257" s="459" t="s">
        <v>114</v>
      </c>
      <c r="I257" s="795"/>
      <c r="J257" s="459">
        <v>1</v>
      </c>
      <c r="K257" s="57">
        <v>5600</v>
      </c>
      <c r="L257" s="954" t="str">
        <f t="shared" si="3"/>
        <v/>
      </c>
      <c r="M257" s="406" t="s">
        <v>23</v>
      </c>
      <c r="N257" s="467"/>
    </row>
    <row r="258" spans="1:14" ht="15.75" customHeight="1">
      <c r="A258" s="858"/>
      <c r="B258" s="666">
        <v>1408</v>
      </c>
      <c r="C258" s="97" t="s">
        <v>1018</v>
      </c>
      <c r="D258" s="97" t="s">
        <v>189</v>
      </c>
      <c r="E258" s="162" t="s">
        <v>1171</v>
      </c>
      <c r="F258" s="1268"/>
      <c r="G258" s="459" t="s">
        <v>60</v>
      </c>
      <c r="H258" s="459" t="s">
        <v>116</v>
      </c>
      <c r="I258" s="795"/>
      <c r="J258" s="459">
        <v>1</v>
      </c>
      <c r="K258" s="57">
        <v>5600</v>
      </c>
      <c r="L258" s="954" t="str">
        <f t="shared" si="3"/>
        <v/>
      </c>
      <c r="M258" s="406" t="s">
        <v>23</v>
      </c>
      <c r="N258" s="467"/>
    </row>
    <row r="259" spans="1:14" ht="15.75" customHeight="1">
      <c r="A259" s="858"/>
      <c r="B259" s="666">
        <v>1408</v>
      </c>
      <c r="C259" s="97" t="s">
        <v>1019</v>
      </c>
      <c r="D259" s="97" t="s">
        <v>190</v>
      </c>
      <c r="E259" s="162" t="s">
        <v>1168</v>
      </c>
      <c r="F259" s="1268"/>
      <c r="G259" s="459" t="s">
        <v>60</v>
      </c>
      <c r="H259" s="459" t="s">
        <v>119</v>
      </c>
      <c r="I259" s="795"/>
      <c r="J259" s="459">
        <v>1</v>
      </c>
      <c r="K259" s="57">
        <v>5600</v>
      </c>
      <c r="L259" s="954" t="str">
        <f t="shared" si="3"/>
        <v/>
      </c>
      <c r="M259" s="406" t="s">
        <v>23</v>
      </c>
      <c r="N259" s="467"/>
    </row>
    <row r="260" spans="1:14" ht="15.75" customHeight="1">
      <c r="A260" s="858"/>
      <c r="B260" s="666">
        <v>1408</v>
      </c>
      <c r="C260" s="97" t="s">
        <v>368</v>
      </c>
      <c r="D260" s="97" t="s">
        <v>79</v>
      </c>
      <c r="E260" s="162" t="s">
        <v>369</v>
      </c>
      <c r="F260" s="1268" t="s">
        <v>362</v>
      </c>
      <c r="G260" s="459" t="s">
        <v>184</v>
      </c>
      <c r="H260" s="459" t="s">
        <v>98</v>
      </c>
      <c r="I260" s="794"/>
      <c r="J260" s="459">
        <v>1</v>
      </c>
      <c r="K260" s="57">
        <v>4200</v>
      </c>
      <c r="L260" s="954" t="str">
        <f t="shared" si="3"/>
        <v/>
      </c>
      <c r="M260" s="406" t="s">
        <v>23</v>
      </c>
      <c r="N260" s="467"/>
    </row>
    <row r="261" spans="1:14" ht="15.75" customHeight="1">
      <c r="A261" s="858"/>
      <c r="B261" s="666">
        <v>1408</v>
      </c>
      <c r="C261" s="97" t="s">
        <v>368</v>
      </c>
      <c r="D261" s="97" t="s">
        <v>28</v>
      </c>
      <c r="E261" s="162" t="s">
        <v>370</v>
      </c>
      <c r="F261" s="1268"/>
      <c r="G261" s="459" t="s">
        <v>184</v>
      </c>
      <c r="H261" s="459" t="s">
        <v>32</v>
      </c>
      <c r="I261" s="794"/>
      <c r="J261" s="459">
        <v>1</v>
      </c>
      <c r="K261" s="57">
        <v>4500</v>
      </c>
      <c r="L261" s="954" t="str">
        <f t="shared" si="3"/>
        <v/>
      </c>
      <c r="M261" s="406" t="s">
        <v>23</v>
      </c>
      <c r="N261" s="467"/>
    </row>
    <row r="262" spans="1:14" ht="15.75" customHeight="1">
      <c r="A262" s="858"/>
      <c r="B262" s="666">
        <v>1408</v>
      </c>
      <c r="C262" s="97" t="s">
        <v>368</v>
      </c>
      <c r="D262" s="97" t="s">
        <v>100</v>
      </c>
      <c r="E262" s="162" t="s">
        <v>371</v>
      </c>
      <c r="F262" s="1268"/>
      <c r="G262" s="459" t="s">
        <v>184</v>
      </c>
      <c r="H262" s="459" t="s">
        <v>102</v>
      </c>
      <c r="I262" s="1104"/>
      <c r="J262" s="459">
        <v>1</v>
      </c>
      <c r="K262" s="57">
        <v>4500</v>
      </c>
      <c r="L262" s="954" t="str">
        <f t="shared" si="3"/>
        <v/>
      </c>
      <c r="M262" s="406" t="s">
        <v>23</v>
      </c>
      <c r="N262" s="467"/>
    </row>
    <row r="263" spans="1:14" ht="15.75" customHeight="1">
      <c r="A263" s="858"/>
      <c r="B263" s="666">
        <v>1408</v>
      </c>
      <c r="C263" s="97" t="s">
        <v>368</v>
      </c>
      <c r="D263" s="97" t="s">
        <v>33</v>
      </c>
      <c r="E263" s="162" t="s">
        <v>372</v>
      </c>
      <c r="F263" s="1268"/>
      <c r="G263" s="459" t="s">
        <v>184</v>
      </c>
      <c r="H263" s="459" t="s">
        <v>35</v>
      </c>
      <c r="I263" s="794"/>
      <c r="J263" s="459">
        <v>1</v>
      </c>
      <c r="K263" s="57">
        <v>4500</v>
      </c>
      <c r="L263" s="954" t="str">
        <f t="shared" si="3"/>
        <v/>
      </c>
      <c r="M263" s="406" t="s">
        <v>23</v>
      </c>
      <c r="N263" s="467"/>
    </row>
    <row r="264" spans="1:14" ht="15.75" customHeight="1">
      <c r="A264" s="858"/>
      <c r="B264" s="666">
        <v>1408</v>
      </c>
      <c r="C264" s="97" t="s">
        <v>368</v>
      </c>
      <c r="D264" s="97" t="s">
        <v>104</v>
      </c>
      <c r="E264" s="162" t="s">
        <v>373</v>
      </c>
      <c r="F264" s="1268"/>
      <c r="G264" s="459" t="s">
        <v>184</v>
      </c>
      <c r="H264" s="459" t="s">
        <v>106</v>
      </c>
      <c r="I264" s="794"/>
      <c r="J264" s="459">
        <v>1</v>
      </c>
      <c r="K264" s="57">
        <v>5000</v>
      </c>
      <c r="L264" s="954" t="str">
        <f t="shared" ref="L264:L327" si="4">IFERROR(IF(N264=0,"",ROUNDUP(N264/J264,0)),"")</f>
        <v/>
      </c>
      <c r="M264" s="406" t="s">
        <v>23</v>
      </c>
      <c r="N264" s="467"/>
    </row>
    <row r="265" spans="1:14" ht="15.75" customHeight="1">
      <c r="A265" s="858"/>
      <c r="B265" s="666">
        <v>1408</v>
      </c>
      <c r="C265" s="97" t="s">
        <v>368</v>
      </c>
      <c r="D265" s="97" t="s">
        <v>27</v>
      </c>
      <c r="E265" s="162" t="s">
        <v>374</v>
      </c>
      <c r="F265" s="1268"/>
      <c r="G265" s="459" t="s">
        <v>184</v>
      </c>
      <c r="H265" s="459" t="s">
        <v>111</v>
      </c>
      <c r="I265" s="794"/>
      <c r="J265" s="459">
        <v>1</v>
      </c>
      <c r="K265" s="57">
        <v>5000</v>
      </c>
      <c r="L265" s="954" t="str">
        <f t="shared" si="4"/>
        <v/>
      </c>
      <c r="M265" s="871" t="s">
        <v>23</v>
      </c>
      <c r="N265" s="467"/>
    </row>
    <row r="266" spans="1:14" ht="15.75" customHeight="1">
      <c r="A266" s="858"/>
      <c r="B266" s="666">
        <v>1408</v>
      </c>
      <c r="C266" s="97" t="s">
        <v>1010</v>
      </c>
      <c r="D266" s="97" t="s">
        <v>188</v>
      </c>
      <c r="E266" s="162" t="s">
        <v>1172</v>
      </c>
      <c r="F266" s="1268"/>
      <c r="G266" s="459" t="s">
        <v>184</v>
      </c>
      <c r="H266" s="459" t="s">
        <v>114</v>
      </c>
      <c r="I266" s="794"/>
      <c r="J266" s="459">
        <v>1</v>
      </c>
      <c r="K266" s="57">
        <v>5600</v>
      </c>
      <c r="L266" s="954" t="str">
        <f t="shared" si="4"/>
        <v/>
      </c>
      <c r="M266" s="426" t="s">
        <v>1020</v>
      </c>
      <c r="N266" s="467"/>
    </row>
    <row r="267" spans="1:14" ht="15.75" customHeight="1">
      <c r="A267" s="858"/>
      <c r="B267" s="666">
        <v>1408</v>
      </c>
      <c r="C267" s="97" t="s">
        <v>1011</v>
      </c>
      <c r="D267" s="97" t="s">
        <v>189</v>
      </c>
      <c r="E267" s="162" t="s">
        <v>1173</v>
      </c>
      <c r="F267" s="1268"/>
      <c r="G267" s="459" t="s">
        <v>184</v>
      </c>
      <c r="H267" s="459" t="s">
        <v>116</v>
      </c>
      <c r="I267" s="794"/>
      <c r="J267" s="459">
        <v>1</v>
      </c>
      <c r="K267" s="57">
        <v>5600</v>
      </c>
      <c r="L267" s="954" t="str">
        <f t="shared" si="4"/>
        <v/>
      </c>
      <c r="M267" s="870" t="s">
        <v>26</v>
      </c>
      <c r="N267" s="467"/>
    </row>
    <row r="268" spans="1:14" ht="15.75" customHeight="1">
      <c r="A268" s="858"/>
      <c r="B268" s="685">
        <v>1408</v>
      </c>
      <c r="C268" s="98" t="s">
        <v>401</v>
      </c>
      <c r="D268" s="98" t="s">
        <v>190</v>
      </c>
      <c r="E268" s="164" t="s">
        <v>1169</v>
      </c>
      <c r="F268" s="1269"/>
      <c r="G268" s="456" t="s">
        <v>184</v>
      </c>
      <c r="H268" s="456" t="s">
        <v>119</v>
      </c>
      <c r="I268" s="796"/>
      <c r="J268" s="456">
        <v>1</v>
      </c>
      <c r="K268" s="55">
        <v>5600</v>
      </c>
      <c r="L268" s="955" t="str">
        <f t="shared" si="4"/>
        <v/>
      </c>
      <c r="M268" s="865" t="s">
        <v>26</v>
      </c>
      <c r="N268" s="432"/>
    </row>
    <row r="269" spans="1:14" ht="15.75" customHeight="1">
      <c r="A269" s="858"/>
      <c r="B269" s="863">
        <v>1322</v>
      </c>
      <c r="C269" s="332" t="s">
        <v>376</v>
      </c>
      <c r="D269" s="326" t="s">
        <v>193</v>
      </c>
      <c r="E269" s="154" t="s">
        <v>377</v>
      </c>
      <c r="F269" s="1340" t="s">
        <v>378</v>
      </c>
      <c r="G269" s="640" t="s">
        <v>379</v>
      </c>
      <c r="H269" s="328" t="s">
        <v>148</v>
      </c>
      <c r="I269" s="1105" t="s">
        <v>1317</v>
      </c>
      <c r="J269" s="321">
        <v>1</v>
      </c>
      <c r="K269" s="331">
        <v>3200</v>
      </c>
      <c r="L269" s="956" t="str">
        <f t="shared" si="4"/>
        <v/>
      </c>
      <c r="M269" s="407" t="s">
        <v>23</v>
      </c>
      <c r="N269" s="642"/>
    </row>
    <row r="270" spans="1:14" ht="15.75" customHeight="1">
      <c r="A270" s="858"/>
      <c r="B270" s="864">
        <v>1322</v>
      </c>
      <c r="C270" s="333" t="s">
        <v>376</v>
      </c>
      <c r="D270" s="324" t="s">
        <v>194</v>
      </c>
      <c r="E270" s="161" t="s">
        <v>380</v>
      </c>
      <c r="F270" s="1341"/>
      <c r="G270" s="641" t="s">
        <v>379</v>
      </c>
      <c r="H270" s="318" t="s">
        <v>73</v>
      </c>
      <c r="I270" s="1105" t="s">
        <v>1317</v>
      </c>
      <c r="J270" s="318">
        <v>1</v>
      </c>
      <c r="K270" s="427">
        <v>3400</v>
      </c>
      <c r="L270" s="957" t="str">
        <f t="shared" si="4"/>
        <v/>
      </c>
      <c r="M270" s="406" t="s">
        <v>23</v>
      </c>
      <c r="N270" s="467"/>
    </row>
    <row r="271" spans="1:14" ht="15.75" customHeight="1">
      <c r="A271" s="858"/>
      <c r="B271" s="864">
        <v>1322</v>
      </c>
      <c r="C271" s="333" t="s">
        <v>376</v>
      </c>
      <c r="D271" s="324" t="s">
        <v>186</v>
      </c>
      <c r="E271" s="161" t="s">
        <v>381</v>
      </c>
      <c r="F271" s="1341"/>
      <c r="G271" s="327" t="s">
        <v>379</v>
      </c>
      <c r="H271" s="318" t="s">
        <v>151</v>
      </c>
      <c r="I271" s="1105" t="s">
        <v>1317</v>
      </c>
      <c r="J271" s="318">
        <v>1</v>
      </c>
      <c r="K271" s="427">
        <v>3400</v>
      </c>
      <c r="L271" s="957" t="str">
        <f t="shared" si="4"/>
        <v/>
      </c>
      <c r="M271" s="406" t="s">
        <v>23</v>
      </c>
      <c r="N271" s="467"/>
    </row>
    <row r="272" spans="1:14" ht="15.75" customHeight="1">
      <c r="A272" s="858"/>
      <c r="B272" s="864">
        <v>1322</v>
      </c>
      <c r="C272" s="333" t="s">
        <v>376</v>
      </c>
      <c r="D272" s="324" t="s">
        <v>195</v>
      </c>
      <c r="E272" s="162" t="s">
        <v>382</v>
      </c>
      <c r="F272" s="1341"/>
      <c r="G272" s="641" t="s">
        <v>379</v>
      </c>
      <c r="H272" s="318" t="s">
        <v>74</v>
      </c>
      <c r="I272" s="1106"/>
      <c r="J272" s="318">
        <v>1</v>
      </c>
      <c r="K272" s="427">
        <v>3400</v>
      </c>
      <c r="L272" s="957" t="str">
        <f t="shared" si="4"/>
        <v/>
      </c>
      <c r="M272" s="406" t="s">
        <v>23</v>
      </c>
      <c r="N272" s="467"/>
    </row>
    <row r="273" spans="1:14" ht="15.75" customHeight="1">
      <c r="A273" s="858"/>
      <c r="B273" s="864">
        <v>1322</v>
      </c>
      <c r="C273" s="333" t="s">
        <v>376</v>
      </c>
      <c r="D273" s="324" t="s">
        <v>196</v>
      </c>
      <c r="E273" s="162" t="s">
        <v>383</v>
      </c>
      <c r="F273" s="1341"/>
      <c r="G273" s="641" t="s">
        <v>379</v>
      </c>
      <c r="H273" s="318" t="s">
        <v>154</v>
      </c>
      <c r="I273" s="1106"/>
      <c r="J273" s="318">
        <v>1</v>
      </c>
      <c r="K273" s="427">
        <v>3800</v>
      </c>
      <c r="L273" s="957" t="str">
        <f t="shared" si="4"/>
        <v/>
      </c>
      <c r="M273" s="406" t="s">
        <v>23</v>
      </c>
      <c r="N273" s="467"/>
    </row>
    <row r="274" spans="1:14" ht="15.75" customHeight="1">
      <c r="A274" s="858"/>
      <c r="B274" s="864">
        <v>1322</v>
      </c>
      <c r="C274" s="333" t="s">
        <v>376</v>
      </c>
      <c r="D274" s="324" t="s">
        <v>187</v>
      </c>
      <c r="E274" s="162" t="s">
        <v>384</v>
      </c>
      <c r="F274" s="1341"/>
      <c r="G274" s="316" t="s">
        <v>379</v>
      </c>
      <c r="H274" s="330" t="s">
        <v>157</v>
      </c>
      <c r="I274" s="1106"/>
      <c r="J274" s="318">
        <v>1</v>
      </c>
      <c r="K274" s="427">
        <v>3800</v>
      </c>
      <c r="L274" s="957" t="str">
        <f t="shared" si="4"/>
        <v/>
      </c>
      <c r="M274" s="406" t="s">
        <v>23</v>
      </c>
      <c r="N274" s="467"/>
    </row>
    <row r="275" spans="1:14" ht="15.75" customHeight="1">
      <c r="A275" s="858"/>
      <c r="B275" s="864">
        <v>1322</v>
      </c>
      <c r="C275" s="333" t="s">
        <v>385</v>
      </c>
      <c r="D275" s="324" t="s">
        <v>193</v>
      </c>
      <c r="E275" s="156" t="s">
        <v>386</v>
      </c>
      <c r="F275" s="1341"/>
      <c r="G275" s="327" t="s">
        <v>387</v>
      </c>
      <c r="H275" s="323" t="s">
        <v>148</v>
      </c>
      <c r="I275" s="1105" t="s">
        <v>1317</v>
      </c>
      <c r="J275" s="318">
        <v>1</v>
      </c>
      <c r="K275" s="427">
        <v>3200</v>
      </c>
      <c r="L275" s="957" t="str">
        <f t="shared" si="4"/>
        <v/>
      </c>
      <c r="M275" s="406" t="s">
        <v>23</v>
      </c>
      <c r="N275" s="467"/>
    </row>
    <row r="276" spans="1:14" ht="15.75" customHeight="1">
      <c r="A276" s="858"/>
      <c r="B276" s="864">
        <v>1322</v>
      </c>
      <c r="C276" s="333" t="s">
        <v>385</v>
      </c>
      <c r="D276" s="324" t="s">
        <v>194</v>
      </c>
      <c r="E276" s="161" t="s">
        <v>388</v>
      </c>
      <c r="F276" s="1341"/>
      <c r="G276" s="317" t="s">
        <v>387</v>
      </c>
      <c r="H276" s="318" t="s">
        <v>73</v>
      </c>
      <c r="I276" s="1106"/>
      <c r="J276" s="318">
        <v>1</v>
      </c>
      <c r="K276" s="427">
        <v>3400</v>
      </c>
      <c r="L276" s="957" t="str">
        <f t="shared" si="4"/>
        <v/>
      </c>
      <c r="M276" s="406" t="s">
        <v>23</v>
      </c>
      <c r="N276" s="467"/>
    </row>
    <row r="277" spans="1:14" ht="15.75" customHeight="1">
      <c r="A277" s="858"/>
      <c r="B277" s="864">
        <v>1322</v>
      </c>
      <c r="C277" s="333" t="s">
        <v>385</v>
      </c>
      <c r="D277" s="324" t="s">
        <v>186</v>
      </c>
      <c r="E277" s="162" t="s">
        <v>389</v>
      </c>
      <c r="F277" s="1341"/>
      <c r="G277" s="1109" t="s">
        <v>387</v>
      </c>
      <c r="H277" s="1110" t="s">
        <v>151</v>
      </c>
      <c r="I277" s="1107" t="s">
        <v>1327</v>
      </c>
      <c r="J277" s="1110">
        <v>1</v>
      </c>
      <c r="K277" s="1111">
        <v>3400</v>
      </c>
      <c r="L277" s="1112" t="str">
        <f t="shared" si="4"/>
        <v/>
      </c>
      <c r="M277" s="1113" t="s">
        <v>23</v>
      </c>
      <c r="N277" s="1029"/>
    </row>
    <row r="278" spans="1:14" ht="15.75" customHeight="1">
      <c r="A278" s="858"/>
      <c r="B278" s="864">
        <v>1322</v>
      </c>
      <c r="C278" s="333" t="s">
        <v>385</v>
      </c>
      <c r="D278" s="324" t="s">
        <v>195</v>
      </c>
      <c r="E278" s="156" t="s">
        <v>390</v>
      </c>
      <c r="F278" s="1341"/>
      <c r="G278" s="641" t="s">
        <v>387</v>
      </c>
      <c r="H278" s="318" t="s">
        <v>74</v>
      </c>
      <c r="I278" s="1106"/>
      <c r="J278" s="318">
        <v>1</v>
      </c>
      <c r="K278" s="427">
        <v>3400</v>
      </c>
      <c r="L278" s="957" t="str">
        <f t="shared" si="4"/>
        <v/>
      </c>
      <c r="M278" s="406" t="s">
        <v>23</v>
      </c>
      <c r="N278" s="467"/>
    </row>
    <row r="279" spans="1:14" ht="15.75" customHeight="1">
      <c r="A279" s="858"/>
      <c r="B279" s="864">
        <v>1322</v>
      </c>
      <c r="C279" s="333" t="s">
        <v>385</v>
      </c>
      <c r="D279" s="324" t="s">
        <v>196</v>
      </c>
      <c r="E279" s="161" t="s">
        <v>391</v>
      </c>
      <c r="F279" s="1341"/>
      <c r="G279" s="641" t="s">
        <v>387</v>
      </c>
      <c r="H279" s="318" t="s">
        <v>154</v>
      </c>
      <c r="I279" s="1106"/>
      <c r="J279" s="318">
        <v>1</v>
      </c>
      <c r="K279" s="427">
        <v>3800</v>
      </c>
      <c r="L279" s="957" t="str">
        <f t="shared" si="4"/>
        <v/>
      </c>
      <c r="M279" s="406" t="s">
        <v>23</v>
      </c>
      <c r="N279" s="467"/>
    </row>
    <row r="280" spans="1:14" ht="15.75" customHeight="1">
      <c r="A280" s="858"/>
      <c r="B280" s="864">
        <v>1322</v>
      </c>
      <c r="C280" s="333" t="s">
        <v>385</v>
      </c>
      <c r="D280" s="324" t="s">
        <v>187</v>
      </c>
      <c r="E280" s="161" t="s">
        <v>392</v>
      </c>
      <c r="F280" s="1341"/>
      <c r="G280" s="327" t="s">
        <v>387</v>
      </c>
      <c r="H280" s="320" t="s">
        <v>157</v>
      </c>
      <c r="I280" s="1105" t="s">
        <v>1317</v>
      </c>
      <c r="J280" s="318">
        <v>1</v>
      </c>
      <c r="K280" s="427">
        <v>3800</v>
      </c>
      <c r="L280" s="957" t="str">
        <f t="shared" si="4"/>
        <v/>
      </c>
      <c r="M280" s="406" t="s">
        <v>23</v>
      </c>
      <c r="N280" s="467"/>
    </row>
    <row r="281" spans="1:14" ht="15.75" customHeight="1">
      <c r="A281" s="858"/>
      <c r="B281" s="864">
        <v>1322</v>
      </c>
      <c r="C281" s="333" t="s">
        <v>393</v>
      </c>
      <c r="D281" s="324" t="s">
        <v>193</v>
      </c>
      <c r="E281" s="334" t="s">
        <v>394</v>
      </c>
      <c r="F281" s="1341"/>
      <c r="G281" s="641" t="s">
        <v>192</v>
      </c>
      <c r="H281" s="329" t="s">
        <v>148</v>
      </c>
      <c r="I281" s="1105" t="s">
        <v>1317</v>
      </c>
      <c r="J281" s="318">
        <v>1</v>
      </c>
      <c r="K281" s="427">
        <v>3200</v>
      </c>
      <c r="L281" s="957" t="str">
        <f t="shared" si="4"/>
        <v/>
      </c>
      <c r="M281" s="406" t="s">
        <v>23</v>
      </c>
      <c r="N281" s="467"/>
    </row>
    <row r="282" spans="1:14" ht="15.75" customHeight="1">
      <c r="A282" s="858"/>
      <c r="B282" s="864">
        <v>1322</v>
      </c>
      <c r="C282" s="333" t="s">
        <v>393</v>
      </c>
      <c r="D282" s="324" t="s">
        <v>194</v>
      </c>
      <c r="E282" s="335" t="s">
        <v>395</v>
      </c>
      <c r="F282" s="1341"/>
      <c r="G282" s="327" t="s">
        <v>192</v>
      </c>
      <c r="H282" s="318" t="s">
        <v>73</v>
      </c>
      <c r="I282" s="1106"/>
      <c r="J282" s="318">
        <v>1</v>
      </c>
      <c r="K282" s="427">
        <v>3400</v>
      </c>
      <c r="L282" s="957" t="str">
        <f t="shared" si="4"/>
        <v/>
      </c>
      <c r="M282" s="406" t="s">
        <v>23</v>
      </c>
      <c r="N282" s="467"/>
    </row>
    <row r="283" spans="1:14" ht="15.75" customHeight="1">
      <c r="A283" s="858"/>
      <c r="B283" s="864">
        <v>1322</v>
      </c>
      <c r="C283" s="333" t="s">
        <v>393</v>
      </c>
      <c r="D283" s="324" t="s">
        <v>186</v>
      </c>
      <c r="E283" s="335" t="s">
        <v>396</v>
      </c>
      <c r="F283" s="1341"/>
      <c r="G283" s="641" t="s">
        <v>192</v>
      </c>
      <c r="H283" s="318" t="s">
        <v>151</v>
      </c>
      <c r="I283" s="1105" t="s">
        <v>1317</v>
      </c>
      <c r="J283" s="318">
        <v>1</v>
      </c>
      <c r="K283" s="427">
        <v>3400</v>
      </c>
      <c r="L283" s="957" t="str">
        <f t="shared" si="4"/>
        <v/>
      </c>
      <c r="M283" s="406" t="s">
        <v>23</v>
      </c>
      <c r="N283" s="467"/>
    </row>
    <row r="284" spans="1:14" ht="15.75" customHeight="1">
      <c r="A284" s="858"/>
      <c r="B284" s="864">
        <v>1322</v>
      </c>
      <c r="C284" s="333" t="s">
        <v>393</v>
      </c>
      <c r="D284" s="324" t="s">
        <v>195</v>
      </c>
      <c r="E284" s="335" t="s">
        <v>397</v>
      </c>
      <c r="F284" s="1341"/>
      <c r="G284" s="327" t="s">
        <v>192</v>
      </c>
      <c r="H284" s="318" t="s">
        <v>74</v>
      </c>
      <c r="I284" s="1106"/>
      <c r="J284" s="318">
        <v>1</v>
      </c>
      <c r="K284" s="427">
        <v>3400</v>
      </c>
      <c r="L284" s="957" t="str">
        <f t="shared" si="4"/>
        <v/>
      </c>
      <c r="M284" s="406" t="s">
        <v>23</v>
      </c>
      <c r="N284" s="467"/>
    </row>
    <row r="285" spans="1:14" ht="15.75" customHeight="1">
      <c r="A285" s="858"/>
      <c r="B285" s="864">
        <v>1322</v>
      </c>
      <c r="C285" s="333" t="s">
        <v>393</v>
      </c>
      <c r="D285" s="324" t="s">
        <v>196</v>
      </c>
      <c r="E285" s="335" t="s">
        <v>398</v>
      </c>
      <c r="F285" s="1341"/>
      <c r="G285" s="641" t="s">
        <v>192</v>
      </c>
      <c r="H285" s="318" t="s">
        <v>154</v>
      </c>
      <c r="I285" s="1106"/>
      <c r="J285" s="318">
        <v>1</v>
      </c>
      <c r="K285" s="427">
        <v>3800</v>
      </c>
      <c r="L285" s="957" t="str">
        <f t="shared" si="4"/>
        <v/>
      </c>
      <c r="M285" s="406" t="s">
        <v>23</v>
      </c>
      <c r="N285" s="467"/>
    </row>
    <row r="286" spans="1:14" ht="15.75" customHeight="1">
      <c r="A286" s="858"/>
      <c r="B286" s="866">
        <v>1322</v>
      </c>
      <c r="C286" s="325" t="s">
        <v>393</v>
      </c>
      <c r="D286" s="325" t="s">
        <v>187</v>
      </c>
      <c r="E286" s="336" t="s">
        <v>399</v>
      </c>
      <c r="F286" s="1342"/>
      <c r="G286" s="322" t="s">
        <v>192</v>
      </c>
      <c r="H286" s="319" t="s">
        <v>157</v>
      </c>
      <c r="I286" s="1108" t="s">
        <v>1317</v>
      </c>
      <c r="J286" s="322">
        <v>1</v>
      </c>
      <c r="K286" s="946">
        <v>3800</v>
      </c>
      <c r="L286" s="958" t="str">
        <f t="shared" si="4"/>
        <v/>
      </c>
      <c r="M286" s="420" t="s">
        <v>23</v>
      </c>
      <c r="N286" s="432"/>
    </row>
    <row r="287" spans="1:14" ht="15.75" customHeight="1">
      <c r="A287" s="858"/>
      <c r="B287" s="461">
        <v>1406</v>
      </c>
      <c r="C287" s="146" t="s">
        <v>203</v>
      </c>
      <c r="D287" s="150" t="s">
        <v>94</v>
      </c>
      <c r="E287" s="156" t="s">
        <v>404</v>
      </c>
      <c r="F287" s="1255" t="s">
        <v>405</v>
      </c>
      <c r="G287" s="451" t="s">
        <v>210</v>
      </c>
      <c r="H287" s="71" t="s">
        <v>96</v>
      </c>
      <c r="I287" s="1105" t="s">
        <v>1317</v>
      </c>
      <c r="J287" s="71">
        <v>1</v>
      </c>
      <c r="K287" s="70">
        <v>2500</v>
      </c>
      <c r="L287" s="949" t="str">
        <f t="shared" si="4"/>
        <v/>
      </c>
      <c r="M287" s="407" t="s">
        <v>23</v>
      </c>
      <c r="N287" s="642"/>
    </row>
    <row r="288" spans="1:14" ht="15.75" customHeight="1">
      <c r="A288" s="858"/>
      <c r="B288" s="60">
        <v>1406</v>
      </c>
      <c r="C288" s="147" t="s">
        <v>203</v>
      </c>
      <c r="D288" s="125" t="s">
        <v>79</v>
      </c>
      <c r="E288" s="155" t="s">
        <v>406</v>
      </c>
      <c r="F288" s="1255"/>
      <c r="G288" s="9" t="s">
        <v>210</v>
      </c>
      <c r="H288" s="18" t="s">
        <v>98</v>
      </c>
      <c r="I288" s="608"/>
      <c r="J288" s="18">
        <v>1</v>
      </c>
      <c r="K288" s="48">
        <v>2500</v>
      </c>
      <c r="L288" s="950" t="str">
        <f t="shared" si="4"/>
        <v/>
      </c>
      <c r="M288" s="406" t="s">
        <v>23</v>
      </c>
      <c r="N288" s="467"/>
    </row>
    <row r="289" spans="1:14" ht="15.75" customHeight="1">
      <c r="A289" s="858"/>
      <c r="B289" s="459">
        <v>1406</v>
      </c>
      <c r="C289" s="147" t="s">
        <v>203</v>
      </c>
      <c r="D289" s="97" t="s">
        <v>28</v>
      </c>
      <c r="E289" s="155" t="s">
        <v>407</v>
      </c>
      <c r="F289" s="1255"/>
      <c r="G289" s="451" t="s">
        <v>210</v>
      </c>
      <c r="H289" s="18" t="s">
        <v>32</v>
      </c>
      <c r="I289" s="609"/>
      <c r="J289" s="18">
        <v>1</v>
      </c>
      <c r="K289" s="48">
        <v>2500</v>
      </c>
      <c r="L289" s="950" t="str">
        <f t="shared" si="4"/>
        <v/>
      </c>
      <c r="M289" s="406" t="s">
        <v>23</v>
      </c>
      <c r="N289" s="467"/>
    </row>
    <row r="290" spans="1:14" ht="15.75" customHeight="1">
      <c r="A290" s="858"/>
      <c r="B290" s="456">
        <v>1406</v>
      </c>
      <c r="C290" s="223" t="s">
        <v>203</v>
      </c>
      <c r="D290" s="98" t="s">
        <v>33</v>
      </c>
      <c r="E290" s="251" t="s">
        <v>408</v>
      </c>
      <c r="F290" s="1339"/>
      <c r="G290" s="450" t="s">
        <v>210</v>
      </c>
      <c r="H290" s="49" t="s">
        <v>35</v>
      </c>
      <c r="I290" s="511"/>
      <c r="J290" s="49">
        <v>1</v>
      </c>
      <c r="K290" s="50">
        <v>2500</v>
      </c>
      <c r="L290" s="951" t="str">
        <f t="shared" si="4"/>
        <v/>
      </c>
      <c r="M290" s="420" t="s">
        <v>23</v>
      </c>
      <c r="N290" s="432"/>
    </row>
    <row r="291" spans="1:14" ht="15.75" customHeight="1">
      <c r="A291" s="858"/>
      <c r="B291" s="867">
        <v>1321</v>
      </c>
      <c r="C291" s="149" t="s">
        <v>24</v>
      </c>
      <c r="D291" s="152" t="s">
        <v>94</v>
      </c>
      <c r="E291" s="154" t="s">
        <v>409</v>
      </c>
      <c r="F291" s="1329" t="s">
        <v>410</v>
      </c>
      <c r="G291" s="14" t="s">
        <v>25</v>
      </c>
      <c r="H291" s="14" t="s">
        <v>96</v>
      </c>
      <c r="I291" s="1114" t="s">
        <v>1325</v>
      </c>
      <c r="J291" s="14">
        <v>1</v>
      </c>
      <c r="K291" s="13">
        <v>2700</v>
      </c>
      <c r="L291" s="480" t="str">
        <f t="shared" si="4"/>
        <v/>
      </c>
      <c r="M291" s="407" t="s">
        <v>23</v>
      </c>
      <c r="N291" s="642"/>
    </row>
    <row r="292" spans="1:14" ht="15.75" customHeight="1">
      <c r="A292" s="858"/>
      <c r="B292" s="666">
        <v>1321</v>
      </c>
      <c r="C292" s="146" t="s">
        <v>24</v>
      </c>
      <c r="D292" s="112" t="s">
        <v>79</v>
      </c>
      <c r="E292" s="160" t="s">
        <v>411</v>
      </c>
      <c r="F292" s="1255"/>
      <c r="G292" s="451" t="s">
        <v>25</v>
      </c>
      <c r="H292" s="71" t="s">
        <v>98</v>
      </c>
      <c r="I292" s="1115"/>
      <c r="J292" s="71">
        <v>1</v>
      </c>
      <c r="K292" s="70">
        <v>2700</v>
      </c>
      <c r="L292" s="949" t="str">
        <f t="shared" si="4"/>
        <v/>
      </c>
      <c r="M292" s="406" t="s">
        <v>23</v>
      </c>
      <c r="N292" s="467"/>
    </row>
    <row r="293" spans="1:14" ht="15.75" customHeight="1">
      <c r="A293" s="858"/>
      <c r="B293" s="666">
        <v>1321</v>
      </c>
      <c r="C293" s="146" t="s">
        <v>24</v>
      </c>
      <c r="D293" s="19" t="s">
        <v>28</v>
      </c>
      <c r="E293" s="160" t="s">
        <v>412</v>
      </c>
      <c r="F293" s="1255"/>
      <c r="G293" s="15" t="s">
        <v>25</v>
      </c>
      <c r="H293" s="18" t="s">
        <v>32</v>
      </c>
      <c r="I293" s="1116"/>
      <c r="J293" s="18">
        <v>1</v>
      </c>
      <c r="K293" s="48">
        <v>2900</v>
      </c>
      <c r="L293" s="950" t="str">
        <f t="shared" si="4"/>
        <v/>
      </c>
      <c r="M293" s="406" t="s">
        <v>23</v>
      </c>
      <c r="N293" s="467"/>
    </row>
    <row r="294" spans="1:14" ht="15.75" customHeight="1">
      <c r="A294" s="858"/>
      <c r="B294" s="666">
        <v>1321</v>
      </c>
      <c r="C294" s="146" t="s">
        <v>24</v>
      </c>
      <c r="D294" s="19" t="s">
        <v>100</v>
      </c>
      <c r="E294" s="160" t="s">
        <v>413</v>
      </c>
      <c r="F294" s="1255"/>
      <c r="G294" s="15" t="s">
        <v>25</v>
      </c>
      <c r="H294" s="18" t="s">
        <v>102</v>
      </c>
      <c r="I294" s="1116"/>
      <c r="J294" s="18">
        <v>1</v>
      </c>
      <c r="K294" s="48">
        <v>2900</v>
      </c>
      <c r="L294" s="950" t="str">
        <f t="shared" si="4"/>
        <v/>
      </c>
      <c r="M294" s="406" t="s">
        <v>23</v>
      </c>
      <c r="N294" s="467"/>
    </row>
    <row r="295" spans="1:14" ht="15.75" customHeight="1">
      <c r="A295" s="858"/>
      <c r="B295" s="666">
        <v>1321</v>
      </c>
      <c r="C295" s="146" t="s">
        <v>24</v>
      </c>
      <c r="D295" s="19" t="s">
        <v>33</v>
      </c>
      <c r="E295" s="160" t="s">
        <v>414</v>
      </c>
      <c r="F295" s="1255"/>
      <c r="G295" s="15" t="s">
        <v>25</v>
      </c>
      <c r="H295" s="18" t="s">
        <v>35</v>
      </c>
      <c r="I295" s="1116"/>
      <c r="J295" s="18">
        <v>1</v>
      </c>
      <c r="K295" s="48">
        <v>2900</v>
      </c>
      <c r="L295" s="950" t="str">
        <f t="shared" si="4"/>
        <v/>
      </c>
      <c r="M295" s="406" t="s">
        <v>23</v>
      </c>
      <c r="N295" s="467"/>
    </row>
    <row r="296" spans="1:14" ht="15.75" customHeight="1">
      <c r="A296" s="858"/>
      <c r="B296" s="666">
        <v>1321</v>
      </c>
      <c r="C296" s="146" t="s">
        <v>24</v>
      </c>
      <c r="D296" s="19" t="s">
        <v>104</v>
      </c>
      <c r="E296" s="160" t="s">
        <v>415</v>
      </c>
      <c r="F296" s="1255"/>
      <c r="G296" s="15" t="s">
        <v>25</v>
      </c>
      <c r="H296" s="18" t="s">
        <v>106</v>
      </c>
      <c r="I296" s="1116"/>
      <c r="J296" s="18">
        <v>1</v>
      </c>
      <c r="K296" s="48">
        <v>3400</v>
      </c>
      <c r="L296" s="950" t="str">
        <f t="shared" si="4"/>
        <v/>
      </c>
      <c r="M296" s="406" t="s">
        <v>23</v>
      </c>
      <c r="N296" s="467"/>
    </row>
    <row r="297" spans="1:14" ht="15.75" customHeight="1">
      <c r="A297" s="858"/>
      <c r="B297" s="666">
        <v>1321</v>
      </c>
      <c r="C297" s="146" t="s">
        <v>24</v>
      </c>
      <c r="D297" s="19" t="s">
        <v>107</v>
      </c>
      <c r="E297" s="160" t="s">
        <v>416</v>
      </c>
      <c r="F297" s="1255"/>
      <c r="G297" s="15" t="s">
        <v>25</v>
      </c>
      <c r="H297" s="18" t="s">
        <v>109</v>
      </c>
      <c r="I297" s="1117" t="s">
        <v>1325</v>
      </c>
      <c r="J297" s="18">
        <v>1</v>
      </c>
      <c r="K297" s="48">
        <v>3400</v>
      </c>
      <c r="L297" s="950" t="str">
        <f t="shared" si="4"/>
        <v/>
      </c>
      <c r="M297" s="406" t="s">
        <v>23</v>
      </c>
      <c r="N297" s="467"/>
    </row>
    <row r="298" spans="1:14" ht="15.75" customHeight="1">
      <c r="A298" s="858"/>
      <c r="B298" s="666">
        <v>1321</v>
      </c>
      <c r="C298" s="146" t="s">
        <v>24</v>
      </c>
      <c r="D298" s="19" t="s">
        <v>27</v>
      </c>
      <c r="E298" s="159" t="s">
        <v>417</v>
      </c>
      <c r="F298" s="1255"/>
      <c r="G298" s="15" t="s">
        <v>25</v>
      </c>
      <c r="H298" s="18" t="s">
        <v>111</v>
      </c>
      <c r="I298" s="1117" t="s">
        <v>1325</v>
      </c>
      <c r="J298" s="18">
        <v>1</v>
      </c>
      <c r="K298" s="48">
        <v>3400</v>
      </c>
      <c r="L298" s="950" t="str">
        <f t="shared" si="4"/>
        <v/>
      </c>
      <c r="M298" s="406" t="s">
        <v>23</v>
      </c>
      <c r="N298" s="467"/>
    </row>
    <row r="299" spans="1:14" ht="15.75" customHeight="1">
      <c r="A299" s="858"/>
      <c r="B299" s="666">
        <v>1321</v>
      </c>
      <c r="C299" s="146" t="s">
        <v>24</v>
      </c>
      <c r="D299" s="19" t="s">
        <v>112</v>
      </c>
      <c r="E299" s="156" t="s">
        <v>418</v>
      </c>
      <c r="F299" s="1255"/>
      <c r="G299" s="9" t="s">
        <v>25</v>
      </c>
      <c r="H299" s="18" t="s">
        <v>114</v>
      </c>
      <c r="I299" s="1117" t="s">
        <v>1325</v>
      </c>
      <c r="J299" s="18">
        <v>1</v>
      </c>
      <c r="K299" s="48">
        <v>3800</v>
      </c>
      <c r="L299" s="950" t="str">
        <f t="shared" si="4"/>
        <v/>
      </c>
      <c r="M299" s="406" t="s">
        <v>23</v>
      </c>
      <c r="N299" s="467"/>
    </row>
    <row r="300" spans="1:14" ht="15.75" customHeight="1">
      <c r="A300" s="858"/>
      <c r="B300" s="666">
        <v>1321</v>
      </c>
      <c r="C300" s="146" t="s">
        <v>24</v>
      </c>
      <c r="D300" s="19" t="s">
        <v>24</v>
      </c>
      <c r="E300" s="160" t="s">
        <v>419</v>
      </c>
      <c r="F300" s="1255"/>
      <c r="G300" s="451" t="s">
        <v>25</v>
      </c>
      <c r="H300" s="18" t="s">
        <v>116</v>
      </c>
      <c r="I300" s="1116"/>
      <c r="J300" s="18">
        <v>1</v>
      </c>
      <c r="K300" s="48">
        <v>3800</v>
      </c>
      <c r="L300" s="950" t="str">
        <f t="shared" si="4"/>
        <v/>
      </c>
      <c r="M300" s="406" t="s">
        <v>23</v>
      </c>
      <c r="N300" s="467"/>
    </row>
    <row r="301" spans="1:14" ht="15.75" customHeight="1">
      <c r="A301" s="858"/>
      <c r="B301" s="666">
        <v>1321</v>
      </c>
      <c r="C301" s="146" t="s">
        <v>24</v>
      </c>
      <c r="D301" s="118" t="s">
        <v>117</v>
      </c>
      <c r="E301" s="160" t="s">
        <v>420</v>
      </c>
      <c r="F301" s="1255"/>
      <c r="G301" s="9" t="s">
        <v>25</v>
      </c>
      <c r="H301" s="313" t="s">
        <v>119</v>
      </c>
      <c r="I301" s="1117" t="s">
        <v>1325</v>
      </c>
      <c r="J301" s="51">
        <v>1</v>
      </c>
      <c r="K301" s="48">
        <v>3800</v>
      </c>
      <c r="L301" s="950" t="str">
        <f t="shared" si="4"/>
        <v/>
      </c>
      <c r="M301" s="406" t="s">
        <v>23</v>
      </c>
      <c r="N301" s="467"/>
    </row>
    <row r="302" spans="1:14" ht="15.75" customHeight="1">
      <c r="A302" s="858"/>
      <c r="B302" s="666">
        <v>1321</v>
      </c>
      <c r="C302" s="148" t="s">
        <v>421</v>
      </c>
      <c r="D302" s="145" t="s">
        <v>94</v>
      </c>
      <c r="E302" s="159" t="s">
        <v>422</v>
      </c>
      <c r="F302" s="1330" t="s">
        <v>410</v>
      </c>
      <c r="G302" s="1122" t="s">
        <v>183</v>
      </c>
      <c r="H302" s="1122" t="s">
        <v>96</v>
      </c>
      <c r="I302" s="1118" t="s">
        <v>1329</v>
      </c>
      <c r="J302" s="1123">
        <v>1</v>
      </c>
      <c r="K302" s="1124">
        <v>2700</v>
      </c>
      <c r="L302" s="1125" t="str">
        <f t="shared" si="4"/>
        <v/>
      </c>
      <c r="M302" s="1113" t="s">
        <v>23</v>
      </c>
      <c r="N302" s="1029"/>
    </row>
    <row r="303" spans="1:14" ht="15.75" customHeight="1">
      <c r="A303" s="858"/>
      <c r="B303" s="666">
        <v>1321</v>
      </c>
      <c r="C303" s="148" t="s">
        <v>421</v>
      </c>
      <c r="D303" s="112" t="s">
        <v>79</v>
      </c>
      <c r="E303" s="159" t="s">
        <v>423</v>
      </c>
      <c r="F303" s="1255"/>
      <c r="G303" s="18" t="s">
        <v>183</v>
      </c>
      <c r="H303" s="18" t="s">
        <v>98</v>
      </c>
      <c r="I303" s="1116"/>
      <c r="J303" s="18">
        <v>1</v>
      </c>
      <c r="K303" s="70">
        <v>2700</v>
      </c>
      <c r="L303" s="949" t="str">
        <f t="shared" si="4"/>
        <v/>
      </c>
      <c r="M303" s="406" t="s">
        <v>23</v>
      </c>
      <c r="N303" s="467"/>
    </row>
    <row r="304" spans="1:14" ht="15.75" customHeight="1">
      <c r="A304" s="858"/>
      <c r="B304" s="666">
        <v>1321</v>
      </c>
      <c r="C304" s="148" t="s">
        <v>421</v>
      </c>
      <c r="D304" s="19" t="s">
        <v>28</v>
      </c>
      <c r="E304" s="156" t="s">
        <v>424</v>
      </c>
      <c r="F304" s="1255"/>
      <c r="G304" s="18" t="s">
        <v>183</v>
      </c>
      <c r="H304" s="18" t="s">
        <v>32</v>
      </c>
      <c r="I304" s="1116"/>
      <c r="J304" s="18">
        <v>1</v>
      </c>
      <c r="K304" s="48">
        <v>2900</v>
      </c>
      <c r="L304" s="950" t="str">
        <f t="shared" si="4"/>
        <v/>
      </c>
      <c r="M304" s="406" t="s">
        <v>23</v>
      </c>
      <c r="N304" s="467"/>
    </row>
    <row r="305" spans="1:14" ht="15.75" customHeight="1">
      <c r="A305" s="858"/>
      <c r="B305" s="666">
        <v>1321</v>
      </c>
      <c r="C305" s="148" t="s">
        <v>421</v>
      </c>
      <c r="D305" s="19" t="s">
        <v>100</v>
      </c>
      <c r="E305" s="159" t="s">
        <v>425</v>
      </c>
      <c r="F305" s="1255"/>
      <c r="G305" s="18" t="s">
        <v>183</v>
      </c>
      <c r="H305" s="18" t="s">
        <v>102</v>
      </c>
      <c r="I305" s="1116"/>
      <c r="J305" s="18">
        <v>1</v>
      </c>
      <c r="K305" s="48">
        <v>2900</v>
      </c>
      <c r="L305" s="950" t="str">
        <f t="shared" si="4"/>
        <v/>
      </c>
      <c r="M305" s="406" t="s">
        <v>23</v>
      </c>
      <c r="N305" s="467"/>
    </row>
    <row r="306" spans="1:14" ht="15.75" customHeight="1">
      <c r="A306" s="858"/>
      <c r="B306" s="666">
        <v>1321</v>
      </c>
      <c r="C306" s="148" t="s">
        <v>421</v>
      </c>
      <c r="D306" s="19" t="s">
        <v>33</v>
      </c>
      <c r="E306" s="156" t="s">
        <v>426</v>
      </c>
      <c r="F306" s="1255"/>
      <c r="G306" s="18" t="s">
        <v>183</v>
      </c>
      <c r="H306" s="18" t="s">
        <v>35</v>
      </c>
      <c r="I306" s="1116"/>
      <c r="J306" s="18">
        <v>1</v>
      </c>
      <c r="K306" s="48">
        <v>2900</v>
      </c>
      <c r="L306" s="950" t="str">
        <f t="shared" si="4"/>
        <v/>
      </c>
      <c r="M306" s="406" t="s">
        <v>23</v>
      </c>
      <c r="N306" s="467"/>
    </row>
    <row r="307" spans="1:14" ht="15.75" customHeight="1">
      <c r="A307" s="858"/>
      <c r="B307" s="666">
        <v>1321</v>
      </c>
      <c r="C307" s="148" t="s">
        <v>421</v>
      </c>
      <c r="D307" s="19" t="s">
        <v>104</v>
      </c>
      <c r="E307" s="160" t="s">
        <v>427</v>
      </c>
      <c r="F307" s="1255"/>
      <c r="G307" s="18" t="s">
        <v>183</v>
      </c>
      <c r="H307" s="18" t="s">
        <v>106</v>
      </c>
      <c r="I307" s="1116"/>
      <c r="J307" s="18">
        <v>1</v>
      </c>
      <c r="K307" s="48">
        <v>3400</v>
      </c>
      <c r="L307" s="950" t="str">
        <f t="shared" si="4"/>
        <v/>
      </c>
      <c r="M307" s="406" t="s">
        <v>23</v>
      </c>
      <c r="N307" s="467"/>
    </row>
    <row r="308" spans="1:14" ht="15.75" customHeight="1">
      <c r="A308" s="858"/>
      <c r="B308" s="666">
        <v>1321</v>
      </c>
      <c r="C308" s="148" t="s">
        <v>421</v>
      </c>
      <c r="D308" s="19" t="s">
        <v>107</v>
      </c>
      <c r="E308" s="159" t="s">
        <v>428</v>
      </c>
      <c r="F308" s="1255"/>
      <c r="G308" s="18" t="s">
        <v>183</v>
      </c>
      <c r="H308" s="18" t="s">
        <v>109</v>
      </c>
      <c r="I308" s="1117" t="s">
        <v>1325</v>
      </c>
      <c r="J308" s="18">
        <v>1</v>
      </c>
      <c r="K308" s="48">
        <v>3400</v>
      </c>
      <c r="L308" s="950" t="str">
        <f t="shared" si="4"/>
        <v/>
      </c>
      <c r="M308" s="406" t="s">
        <v>23</v>
      </c>
      <c r="N308" s="467"/>
    </row>
    <row r="309" spans="1:14" ht="15.75" customHeight="1">
      <c r="A309" s="858"/>
      <c r="B309" s="666">
        <v>1321</v>
      </c>
      <c r="C309" s="148" t="s">
        <v>421</v>
      </c>
      <c r="D309" s="19" t="s">
        <v>27</v>
      </c>
      <c r="E309" s="159" t="s">
        <v>429</v>
      </c>
      <c r="F309" s="1255"/>
      <c r="G309" s="313" t="s">
        <v>183</v>
      </c>
      <c r="H309" s="313" t="s">
        <v>111</v>
      </c>
      <c r="I309" s="1117" t="s">
        <v>1325</v>
      </c>
      <c r="J309" s="313">
        <v>1</v>
      </c>
      <c r="K309" s="48">
        <v>3400</v>
      </c>
      <c r="L309" s="950" t="str">
        <f t="shared" si="4"/>
        <v/>
      </c>
      <c r="M309" s="406" t="s">
        <v>23</v>
      </c>
      <c r="N309" s="467"/>
    </row>
    <row r="310" spans="1:14" ht="15.75" customHeight="1">
      <c r="A310" s="858"/>
      <c r="B310" s="666">
        <v>1321</v>
      </c>
      <c r="C310" s="148" t="s">
        <v>421</v>
      </c>
      <c r="D310" s="19" t="s">
        <v>112</v>
      </c>
      <c r="E310" s="159" t="s">
        <v>430</v>
      </c>
      <c r="F310" s="1255"/>
      <c r="G310" s="71" t="s">
        <v>183</v>
      </c>
      <c r="H310" s="71" t="s">
        <v>114</v>
      </c>
      <c r="I310" s="1117" t="s">
        <v>1325</v>
      </c>
      <c r="J310" s="313">
        <v>1</v>
      </c>
      <c r="K310" s="48">
        <v>3800</v>
      </c>
      <c r="L310" s="950" t="str">
        <f t="shared" si="4"/>
        <v/>
      </c>
      <c r="M310" s="406" t="s">
        <v>23</v>
      </c>
      <c r="N310" s="467"/>
    </row>
    <row r="311" spans="1:14" ht="15.75" customHeight="1">
      <c r="A311" s="858"/>
      <c r="B311" s="666">
        <v>1321</v>
      </c>
      <c r="C311" s="148" t="s">
        <v>421</v>
      </c>
      <c r="D311" s="19" t="s">
        <v>24</v>
      </c>
      <c r="E311" s="156" t="s">
        <v>431</v>
      </c>
      <c r="F311" s="1255"/>
      <c r="G311" s="18" t="s">
        <v>183</v>
      </c>
      <c r="H311" s="18" t="s">
        <v>116</v>
      </c>
      <c r="I311" s="1117" t="s">
        <v>1325</v>
      </c>
      <c r="J311" s="313">
        <v>1</v>
      </c>
      <c r="K311" s="48">
        <v>3800</v>
      </c>
      <c r="L311" s="950" t="str">
        <f t="shared" si="4"/>
        <v/>
      </c>
      <c r="M311" s="406" t="s">
        <v>23</v>
      </c>
      <c r="N311" s="467"/>
    </row>
    <row r="312" spans="1:14" ht="15.75" customHeight="1">
      <c r="A312" s="858"/>
      <c r="B312" s="666">
        <v>1321</v>
      </c>
      <c r="C312" s="148" t="s">
        <v>421</v>
      </c>
      <c r="D312" s="118" t="s">
        <v>117</v>
      </c>
      <c r="E312" s="160" t="s">
        <v>432</v>
      </c>
      <c r="F312" s="1331"/>
      <c r="G312" s="313" t="s">
        <v>183</v>
      </c>
      <c r="H312" s="51" t="s">
        <v>119</v>
      </c>
      <c r="I312" s="1117" t="s">
        <v>1325</v>
      </c>
      <c r="J312" s="313">
        <v>1</v>
      </c>
      <c r="K312" s="48">
        <v>3800</v>
      </c>
      <c r="L312" s="950" t="str">
        <f t="shared" si="4"/>
        <v/>
      </c>
      <c r="M312" s="406" t="s">
        <v>23</v>
      </c>
      <c r="N312" s="467"/>
    </row>
    <row r="313" spans="1:14" ht="15.75" customHeight="1">
      <c r="A313" s="858"/>
      <c r="B313" s="666">
        <v>1321</v>
      </c>
      <c r="C313" s="151" t="s">
        <v>433</v>
      </c>
      <c r="D313" s="145" t="s">
        <v>94</v>
      </c>
      <c r="E313" s="160" t="s">
        <v>434</v>
      </c>
      <c r="F313" s="1255" t="s">
        <v>410</v>
      </c>
      <c r="G313" s="451" t="s">
        <v>199</v>
      </c>
      <c r="H313" s="144" t="s">
        <v>96</v>
      </c>
      <c r="I313" s="1119" t="s">
        <v>1325</v>
      </c>
      <c r="J313" s="313">
        <v>1</v>
      </c>
      <c r="K313" s="314">
        <v>2700</v>
      </c>
      <c r="L313" s="480" t="str">
        <f t="shared" si="4"/>
        <v/>
      </c>
      <c r="M313" s="406" t="s">
        <v>23</v>
      </c>
      <c r="N313" s="467"/>
    </row>
    <row r="314" spans="1:14" ht="15.75" customHeight="1">
      <c r="A314" s="858"/>
      <c r="B314" s="666">
        <v>1321</v>
      </c>
      <c r="C314" s="151" t="s">
        <v>433</v>
      </c>
      <c r="D314" s="112" t="s">
        <v>79</v>
      </c>
      <c r="E314" s="159" t="s">
        <v>435</v>
      </c>
      <c r="F314" s="1255"/>
      <c r="G314" s="15" t="s">
        <v>199</v>
      </c>
      <c r="H314" s="18" t="s">
        <v>98</v>
      </c>
      <c r="I314" s="1116"/>
      <c r="J314" s="313">
        <v>1</v>
      </c>
      <c r="K314" s="70">
        <v>2700</v>
      </c>
      <c r="L314" s="959" t="str">
        <f t="shared" si="4"/>
        <v/>
      </c>
      <c r="M314" s="406" t="s">
        <v>23</v>
      </c>
      <c r="N314" s="467"/>
    </row>
    <row r="315" spans="1:14" ht="15.75" customHeight="1">
      <c r="A315" s="858"/>
      <c r="B315" s="666">
        <v>1321</v>
      </c>
      <c r="C315" s="151" t="s">
        <v>433</v>
      </c>
      <c r="D315" s="19" t="s">
        <v>28</v>
      </c>
      <c r="E315" s="156" t="s">
        <v>436</v>
      </c>
      <c r="F315" s="1255"/>
      <c r="G315" s="15" t="s">
        <v>199</v>
      </c>
      <c r="H315" s="18" t="s">
        <v>32</v>
      </c>
      <c r="I315" s="1116"/>
      <c r="J315" s="313">
        <v>1</v>
      </c>
      <c r="K315" s="48">
        <v>2900</v>
      </c>
      <c r="L315" s="950" t="str">
        <f t="shared" si="4"/>
        <v/>
      </c>
      <c r="M315" s="406" t="s">
        <v>23</v>
      </c>
      <c r="N315" s="467"/>
    </row>
    <row r="316" spans="1:14" ht="15.75" customHeight="1">
      <c r="A316" s="858"/>
      <c r="B316" s="666">
        <v>1321</v>
      </c>
      <c r="C316" s="151" t="s">
        <v>433</v>
      </c>
      <c r="D316" s="19" t="s">
        <v>100</v>
      </c>
      <c r="E316" s="160" t="s">
        <v>437</v>
      </c>
      <c r="F316" s="1255"/>
      <c r="G316" s="15" t="s">
        <v>199</v>
      </c>
      <c r="H316" s="18" t="s">
        <v>102</v>
      </c>
      <c r="I316" s="1116"/>
      <c r="J316" s="313">
        <v>1</v>
      </c>
      <c r="K316" s="48">
        <v>2900</v>
      </c>
      <c r="L316" s="950" t="str">
        <f t="shared" si="4"/>
        <v/>
      </c>
      <c r="M316" s="406" t="s">
        <v>23</v>
      </c>
      <c r="N316" s="467"/>
    </row>
    <row r="317" spans="1:14" ht="15.75" customHeight="1">
      <c r="A317" s="858"/>
      <c r="B317" s="666">
        <v>1321</v>
      </c>
      <c r="C317" s="151" t="s">
        <v>433</v>
      </c>
      <c r="D317" s="19" t="s">
        <v>33</v>
      </c>
      <c r="E317" s="159" t="s">
        <v>438</v>
      </c>
      <c r="F317" s="1255"/>
      <c r="G317" s="9" t="s">
        <v>199</v>
      </c>
      <c r="H317" s="18" t="s">
        <v>35</v>
      </c>
      <c r="I317" s="1116"/>
      <c r="J317" s="313">
        <v>1</v>
      </c>
      <c r="K317" s="48">
        <v>2900</v>
      </c>
      <c r="L317" s="950" t="str">
        <f t="shared" si="4"/>
        <v/>
      </c>
      <c r="M317" s="406" t="s">
        <v>23</v>
      </c>
      <c r="N317" s="467"/>
    </row>
    <row r="318" spans="1:14" ht="15.75" customHeight="1">
      <c r="A318" s="858"/>
      <c r="B318" s="666">
        <v>1321</v>
      </c>
      <c r="C318" s="151" t="s">
        <v>433</v>
      </c>
      <c r="D318" s="19" t="s">
        <v>104</v>
      </c>
      <c r="E318" s="156" t="s">
        <v>439</v>
      </c>
      <c r="F318" s="1255"/>
      <c r="G318" s="451" t="s">
        <v>199</v>
      </c>
      <c r="H318" s="18" t="s">
        <v>106</v>
      </c>
      <c r="I318" s="1120"/>
      <c r="J318" s="313">
        <v>1</v>
      </c>
      <c r="K318" s="48">
        <v>3400</v>
      </c>
      <c r="L318" s="950" t="str">
        <f t="shared" si="4"/>
        <v/>
      </c>
      <c r="M318" s="406" t="s">
        <v>23</v>
      </c>
      <c r="N318" s="467"/>
    </row>
    <row r="319" spans="1:14" ht="15.75" customHeight="1">
      <c r="A319" s="858"/>
      <c r="B319" s="666">
        <v>1321</v>
      </c>
      <c r="C319" s="151" t="s">
        <v>433</v>
      </c>
      <c r="D319" s="19" t="s">
        <v>107</v>
      </c>
      <c r="E319" s="160" t="s">
        <v>440</v>
      </c>
      <c r="F319" s="1255"/>
      <c r="G319" s="15" t="s">
        <v>199</v>
      </c>
      <c r="H319" s="18" t="s">
        <v>109</v>
      </c>
      <c r="I319" s="1119" t="s">
        <v>1325</v>
      </c>
      <c r="J319" s="313">
        <v>1</v>
      </c>
      <c r="K319" s="48">
        <v>3400</v>
      </c>
      <c r="L319" s="950" t="str">
        <f t="shared" si="4"/>
        <v/>
      </c>
      <c r="M319" s="406" t="s">
        <v>23</v>
      </c>
      <c r="N319" s="467"/>
    </row>
    <row r="320" spans="1:14" ht="15.75" customHeight="1">
      <c r="A320" s="858"/>
      <c r="B320" s="666">
        <v>1321</v>
      </c>
      <c r="C320" s="151" t="s">
        <v>433</v>
      </c>
      <c r="D320" s="19" t="s">
        <v>27</v>
      </c>
      <c r="E320" s="160" t="s">
        <v>441</v>
      </c>
      <c r="F320" s="1255"/>
      <c r="G320" s="15" t="s">
        <v>199</v>
      </c>
      <c r="H320" s="18" t="s">
        <v>111</v>
      </c>
      <c r="I320" s="1119" t="s">
        <v>1325</v>
      </c>
      <c r="J320" s="313">
        <v>1</v>
      </c>
      <c r="K320" s="48">
        <v>3400</v>
      </c>
      <c r="L320" s="950" t="str">
        <f t="shared" si="4"/>
        <v/>
      </c>
      <c r="M320" s="406" t="s">
        <v>23</v>
      </c>
      <c r="N320" s="467"/>
    </row>
    <row r="321" spans="1:14" ht="15.75" customHeight="1">
      <c r="A321" s="858"/>
      <c r="B321" s="666">
        <v>1321</v>
      </c>
      <c r="C321" s="151" t="s">
        <v>433</v>
      </c>
      <c r="D321" s="19" t="s">
        <v>112</v>
      </c>
      <c r="E321" s="160" t="s">
        <v>442</v>
      </c>
      <c r="F321" s="1255"/>
      <c r="G321" s="15" t="s">
        <v>199</v>
      </c>
      <c r="H321" s="18" t="s">
        <v>114</v>
      </c>
      <c r="I321" s="1117" t="s">
        <v>1325</v>
      </c>
      <c r="J321" s="313">
        <v>1</v>
      </c>
      <c r="K321" s="48">
        <v>3800</v>
      </c>
      <c r="L321" s="950" t="str">
        <f t="shared" si="4"/>
        <v/>
      </c>
      <c r="M321" s="406" t="s">
        <v>23</v>
      </c>
      <c r="N321" s="467"/>
    </row>
    <row r="322" spans="1:14" ht="15.75" customHeight="1">
      <c r="A322" s="858"/>
      <c r="B322" s="666">
        <v>1321</v>
      </c>
      <c r="C322" s="151" t="s">
        <v>433</v>
      </c>
      <c r="D322" s="19" t="s">
        <v>24</v>
      </c>
      <c r="E322" s="159" t="s">
        <v>443</v>
      </c>
      <c r="F322" s="1255"/>
      <c r="G322" s="15" t="s">
        <v>199</v>
      </c>
      <c r="H322" s="18" t="s">
        <v>116</v>
      </c>
      <c r="I322" s="1116"/>
      <c r="J322" s="313">
        <v>1</v>
      </c>
      <c r="K322" s="48">
        <v>3800</v>
      </c>
      <c r="L322" s="950" t="str">
        <f t="shared" si="4"/>
        <v/>
      </c>
      <c r="M322" s="406" t="s">
        <v>23</v>
      </c>
      <c r="N322" s="467"/>
    </row>
    <row r="323" spans="1:14" ht="15.75" customHeight="1">
      <c r="A323" s="858"/>
      <c r="B323" s="461">
        <v>1321</v>
      </c>
      <c r="C323" s="151" t="s">
        <v>433</v>
      </c>
      <c r="D323" s="118" t="s">
        <v>117</v>
      </c>
      <c r="E323" s="157" t="s">
        <v>444</v>
      </c>
      <c r="F323" s="1315"/>
      <c r="G323" s="450" t="s">
        <v>199</v>
      </c>
      <c r="H323" s="49" t="s">
        <v>119</v>
      </c>
      <c r="I323" s="1121" t="s">
        <v>1325</v>
      </c>
      <c r="J323" s="313">
        <v>1</v>
      </c>
      <c r="K323" s="219">
        <v>3800</v>
      </c>
      <c r="L323" s="951" t="str">
        <f t="shared" si="4"/>
        <v/>
      </c>
      <c r="M323" s="420" t="s">
        <v>23</v>
      </c>
      <c r="N323" s="432"/>
    </row>
    <row r="324" spans="1:14" ht="15.75" customHeight="1">
      <c r="A324" s="858"/>
      <c r="B324" s="867">
        <v>1313</v>
      </c>
      <c r="C324" s="213" t="s">
        <v>59</v>
      </c>
      <c r="D324" s="92" t="s">
        <v>79</v>
      </c>
      <c r="E324" s="158" t="s">
        <v>445</v>
      </c>
      <c r="F324" s="1326" t="s">
        <v>446</v>
      </c>
      <c r="G324" s="53" t="s">
        <v>60</v>
      </c>
      <c r="H324" s="134" t="s">
        <v>98</v>
      </c>
      <c r="I324" s="1185" t="s">
        <v>1344</v>
      </c>
      <c r="J324" s="14">
        <v>1</v>
      </c>
      <c r="K324" s="13">
        <v>6000</v>
      </c>
      <c r="L324" s="626" t="str">
        <f t="shared" si="4"/>
        <v/>
      </c>
      <c r="M324" s="407" t="s">
        <v>23</v>
      </c>
      <c r="N324" s="642"/>
    </row>
    <row r="325" spans="1:14" ht="15.75" customHeight="1">
      <c r="A325" s="858"/>
      <c r="B325" s="666">
        <v>1313</v>
      </c>
      <c r="C325" s="165" t="s">
        <v>59</v>
      </c>
      <c r="D325" s="110" t="s">
        <v>28</v>
      </c>
      <c r="E325" s="168" t="s">
        <v>447</v>
      </c>
      <c r="F325" s="1327"/>
      <c r="G325" s="15" t="s">
        <v>60</v>
      </c>
      <c r="H325" s="18" t="s">
        <v>32</v>
      </c>
      <c r="I325" s="1186"/>
      <c r="J325" s="452">
        <v>1</v>
      </c>
      <c r="K325" s="314">
        <v>6000</v>
      </c>
      <c r="L325" s="534" t="str">
        <f t="shared" si="4"/>
        <v/>
      </c>
      <c r="M325" s="406" t="s">
        <v>23</v>
      </c>
      <c r="N325" s="467"/>
    </row>
    <row r="326" spans="1:14" ht="15.75" customHeight="1">
      <c r="A326" s="858"/>
      <c r="B326" s="666">
        <v>1313</v>
      </c>
      <c r="C326" s="165" t="s">
        <v>59</v>
      </c>
      <c r="D326" s="110" t="s">
        <v>100</v>
      </c>
      <c r="E326" s="168" t="s">
        <v>448</v>
      </c>
      <c r="F326" s="1327"/>
      <c r="G326" s="15" t="s">
        <v>60</v>
      </c>
      <c r="H326" s="18" t="s">
        <v>102</v>
      </c>
      <c r="I326" s="1186"/>
      <c r="J326" s="452">
        <v>1</v>
      </c>
      <c r="K326" s="314">
        <v>6000</v>
      </c>
      <c r="L326" s="534" t="str">
        <f t="shared" si="4"/>
        <v/>
      </c>
      <c r="M326" s="406" t="s">
        <v>23</v>
      </c>
      <c r="N326" s="467"/>
    </row>
    <row r="327" spans="1:14" ht="15.75" customHeight="1">
      <c r="A327" s="858"/>
      <c r="B327" s="666">
        <v>1313</v>
      </c>
      <c r="C327" s="165" t="s">
        <v>59</v>
      </c>
      <c r="D327" s="110" t="s">
        <v>33</v>
      </c>
      <c r="E327" s="168" t="s">
        <v>449</v>
      </c>
      <c r="F327" s="1327"/>
      <c r="G327" s="15" t="s">
        <v>60</v>
      </c>
      <c r="H327" s="18" t="s">
        <v>35</v>
      </c>
      <c r="I327" s="1186"/>
      <c r="J327" s="452">
        <v>1</v>
      </c>
      <c r="K327" s="314">
        <v>6500</v>
      </c>
      <c r="L327" s="534" t="str">
        <f t="shared" si="4"/>
        <v/>
      </c>
      <c r="M327" s="406" t="s">
        <v>23</v>
      </c>
      <c r="N327" s="467"/>
    </row>
    <row r="328" spans="1:14" ht="15.75" customHeight="1">
      <c r="A328" s="858"/>
      <c r="B328" s="666">
        <v>1313</v>
      </c>
      <c r="C328" s="165" t="s">
        <v>59</v>
      </c>
      <c r="D328" s="110" t="s">
        <v>104</v>
      </c>
      <c r="E328" s="168" t="s">
        <v>450</v>
      </c>
      <c r="F328" s="1327"/>
      <c r="G328" s="15" t="s">
        <v>60</v>
      </c>
      <c r="H328" s="18" t="s">
        <v>106</v>
      </c>
      <c r="I328" s="1186"/>
      <c r="J328" s="452">
        <v>1</v>
      </c>
      <c r="K328" s="314">
        <v>6500</v>
      </c>
      <c r="L328" s="534" t="str">
        <f t="shared" ref="L328:L341" si="5">IFERROR(IF(N328=0,"",ROUNDUP(N328/J328,0)),"")</f>
        <v/>
      </c>
      <c r="M328" s="406" t="s">
        <v>23</v>
      </c>
      <c r="N328" s="467"/>
    </row>
    <row r="329" spans="1:14" ht="15.75" customHeight="1">
      <c r="A329" s="858"/>
      <c r="B329" s="666">
        <v>1313</v>
      </c>
      <c r="C329" s="165" t="s">
        <v>59</v>
      </c>
      <c r="D329" s="110" t="s">
        <v>27</v>
      </c>
      <c r="E329" s="168" t="s">
        <v>451</v>
      </c>
      <c r="F329" s="1327"/>
      <c r="G329" s="15" t="s">
        <v>60</v>
      </c>
      <c r="H329" s="18" t="s">
        <v>111</v>
      </c>
      <c r="I329" s="1186"/>
      <c r="J329" s="452">
        <v>1</v>
      </c>
      <c r="K329" s="314">
        <v>6500</v>
      </c>
      <c r="L329" s="534" t="str">
        <f t="shared" si="5"/>
        <v/>
      </c>
      <c r="M329" s="406" t="s">
        <v>23</v>
      </c>
      <c r="N329" s="467"/>
    </row>
    <row r="330" spans="1:14" ht="15.75" customHeight="1">
      <c r="A330" s="858"/>
      <c r="B330" s="666">
        <v>1313</v>
      </c>
      <c r="C330" s="165" t="s">
        <v>59</v>
      </c>
      <c r="D330" s="110" t="s">
        <v>112</v>
      </c>
      <c r="E330" s="168" t="s">
        <v>452</v>
      </c>
      <c r="F330" s="1327"/>
      <c r="G330" s="9" t="s">
        <v>60</v>
      </c>
      <c r="H330" s="18" t="s">
        <v>114</v>
      </c>
      <c r="I330" s="1186"/>
      <c r="J330" s="452">
        <v>1</v>
      </c>
      <c r="K330" s="314">
        <v>9500</v>
      </c>
      <c r="L330" s="534" t="str">
        <f t="shared" si="5"/>
        <v/>
      </c>
      <c r="M330" s="406" t="s">
        <v>23</v>
      </c>
      <c r="N330" s="467"/>
    </row>
    <row r="331" spans="1:14" ht="15.75" customHeight="1">
      <c r="A331" s="858"/>
      <c r="B331" s="666">
        <v>1313</v>
      </c>
      <c r="C331" s="165" t="s">
        <v>59</v>
      </c>
      <c r="D331" s="110" t="s">
        <v>24</v>
      </c>
      <c r="E331" s="168" t="s">
        <v>453</v>
      </c>
      <c r="F331" s="1327"/>
      <c r="G331" s="9" t="s">
        <v>60</v>
      </c>
      <c r="H331" s="18" t="s">
        <v>116</v>
      </c>
      <c r="I331" s="1186" t="s">
        <v>1344</v>
      </c>
      <c r="J331" s="452">
        <v>1</v>
      </c>
      <c r="K331" s="314">
        <v>9500</v>
      </c>
      <c r="L331" s="534" t="str">
        <f t="shared" si="5"/>
        <v/>
      </c>
      <c r="M331" s="406" t="s">
        <v>23</v>
      </c>
      <c r="N331" s="467"/>
    </row>
    <row r="332" spans="1:14" ht="15.75" customHeight="1">
      <c r="A332" s="858"/>
      <c r="B332" s="666">
        <v>1313</v>
      </c>
      <c r="C332" s="165" t="s">
        <v>59</v>
      </c>
      <c r="D332" s="110" t="s">
        <v>117</v>
      </c>
      <c r="E332" s="159" t="s">
        <v>454</v>
      </c>
      <c r="F332" s="1327"/>
      <c r="G332" s="452" t="s">
        <v>60</v>
      </c>
      <c r="H332" s="313" t="s">
        <v>119</v>
      </c>
      <c r="I332" s="1186"/>
      <c r="J332" s="452">
        <v>1</v>
      </c>
      <c r="K332" s="315">
        <v>9500</v>
      </c>
      <c r="L332" s="534" t="str">
        <f t="shared" si="5"/>
        <v/>
      </c>
      <c r="M332" s="406" t="s">
        <v>23</v>
      </c>
      <c r="N332" s="467"/>
    </row>
    <row r="333" spans="1:14" ht="15.75" customHeight="1">
      <c r="A333" s="858"/>
      <c r="B333" s="666">
        <v>1313</v>
      </c>
      <c r="C333" s="165" t="s">
        <v>203</v>
      </c>
      <c r="D333" s="110" t="s">
        <v>79</v>
      </c>
      <c r="E333" s="168" t="s">
        <v>455</v>
      </c>
      <c r="F333" s="1327"/>
      <c r="G333" s="451" t="s">
        <v>335</v>
      </c>
      <c r="H333" s="71" t="s">
        <v>98</v>
      </c>
      <c r="I333" s="1186"/>
      <c r="J333" s="452">
        <v>1</v>
      </c>
      <c r="K333" s="314">
        <v>6000</v>
      </c>
      <c r="L333" s="534" t="str">
        <f t="shared" si="5"/>
        <v/>
      </c>
      <c r="M333" s="406" t="s">
        <v>23</v>
      </c>
      <c r="N333" s="467"/>
    </row>
    <row r="334" spans="1:14" ht="15.75" customHeight="1">
      <c r="A334" s="858"/>
      <c r="B334" s="666">
        <v>1313</v>
      </c>
      <c r="C334" s="165" t="s">
        <v>203</v>
      </c>
      <c r="D334" s="110" t="s">
        <v>28</v>
      </c>
      <c r="E334" s="168" t="s">
        <v>456</v>
      </c>
      <c r="F334" s="1327"/>
      <c r="G334" s="9" t="s">
        <v>335</v>
      </c>
      <c r="H334" s="18" t="s">
        <v>32</v>
      </c>
      <c r="I334" s="1186"/>
      <c r="J334" s="452">
        <v>1</v>
      </c>
      <c r="K334" s="314">
        <v>6000</v>
      </c>
      <c r="L334" s="534" t="str">
        <f t="shared" si="5"/>
        <v/>
      </c>
      <c r="M334" s="406" t="s">
        <v>23</v>
      </c>
      <c r="N334" s="467"/>
    </row>
    <row r="335" spans="1:14" ht="15.75" customHeight="1">
      <c r="A335" s="858"/>
      <c r="B335" s="666">
        <v>1313</v>
      </c>
      <c r="C335" s="165" t="s">
        <v>203</v>
      </c>
      <c r="D335" s="110" t="s">
        <v>100</v>
      </c>
      <c r="E335" s="168" t="s">
        <v>457</v>
      </c>
      <c r="F335" s="1327"/>
      <c r="G335" s="9" t="s">
        <v>335</v>
      </c>
      <c r="H335" s="18" t="s">
        <v>102</v>
      </c>
      <c r="I335" s="1187"/>
      <c r="J335" s="452">
        <v>1</v>
      </c>
      <c r="K335" s="314">
        <v>6000</v>
      </c>
      <c r="L335" s="534" t="str">
        <f t="shared" si="5"/>
        <v/>
      </c>
      <c r="M335" s="406" t="s">
        <v>23</v>
      </c>
      <c r="N335" s="467"/>
    </row>
    <row r="336" spans="1:14" ht="15.75" customHeight="1">
      <c r="A336" s="858"/>
      <c r="B336" s="666">
        <v>1313</v>
      </c>
      <c r="C336" s="165" t="s">
        <v>203</v>
      </c>
      <c r="D336" s="110" t="s">
        <v>33</v>
      </c>
      <c r="E336" s="168" t="s">
        <v>458</v>
      </c>
      <c r="F336" s="1327"/>
      <c r="G336" s="9" t="s">
        <v>335</v>
      </c>
      <c r="H336" s="18" t="s">
        <v>35</v>
      </c>
      <c r="I336" s="1186"/>
      <c r="J336" s="452">
        <v>1</v>
      </c>
      <c r="K336" s="314">
        <v>6500</v>
      </c>
      <c r="L336" s="534" t="str">
        <f t="shared" si="5"/>
        <v/>
      </c>
      <c r="M336" s="406" t="s">
        <v>23</v>
      </c>
      <c r="N336" s="467"/>
    </row>
    <row r="337" spans="1:16" ht="15.75" customHeight="1">
      <c r="A337" s="858"/>
      <c r="B337" s="666">
        <v>1313</v>
      </c>
      <c r="C337" s="165" t="s">
        <v>203</v>
      </c>
      <c r="D337" s="110" t="s">
        <v>104</v>
      </c>
      <c r="E337" s="168" t="s">
        <v>459</v>
      </c>
      <c r="F337" s="1327"/>
      <c r="G337" s="9" t="s">
        <v>335</v>
      </c>
      <c r="H337" s="18" t="s">
        <v>106</v>
      </c>
      <c r="I337" s="1186"/>
      <c r="J337" s="452">
        <v>1</v>
      </c>
      <c r="K337" s="314">
        <v>6500</v>
      </c>
      <c r="L337" s="534" t="str">
        <f t="shared" si="5"/>
        <v/>
      </c>
      <c r="M337" s="406" t="s">
        <v>23</v>
      </c>
      <c r="N337" s="467"/>
    </row>
    <row r="338" spans="1:16" ht="15.75" customHeight="1">
      <c r="A338" s="858"/>
      <c r="B338" s="666">
        <v>1313</v>
      </c>
      <c r="C338" s="165" t="s">
        <v>203</v>
      </c>
      <c r="D338" s="110" t="s">
        <v>27</v>
      </c>
      <c r="E338" s="168" t="s">
        <v>460</v>
      </c>
      <c r="F338" s="1327"/>
      <c r="G338" s="9" t="s">
        <v>335</v>
      </c>
      <c r="H338" s="18" t="s">
        <v>111</v>
      </c>
      <c r="I338" s="1187"/>
      <c r="J338" s="452">
        <v>1</v>
      </c>
      <c r="K338" s="314">
        <v>6500</v>
      </c>
      <c r="L338" s="534" t="str">
        <f t="shared" si="5"/>
        <v/>
      </c>
      <c r="M338" s="406" t="s">
        <v>23</v>
      </c>
      <c r="N338" s="467"/>
    </row>
    <row r="339" spans="1:16" ht="15.75" customHeight="1">
      <c r="A339" s="858"/>
      <c r="B339" s="666">
        <v>1313</v>
      </c>
      <c r="C339" s="165" t="s">
        <v>203</v>
      </c>
      <c r="D339" s="110" t="s">
        <v>112</v>
      </c>
      <c r="E339" s="168" t="s">
        <v>461</v>
      </c>
      <c r="F339" s="1327"/>
      <c r="G339" s="451" t="s">
        <v>335</v>
      </c>
      <c r="H339" s="18" t="s">
        <v>114</v>
      </c>
      <c r="I339" s="1186" t="s">
        <v>1344</v>
      </c>
      <c r="J339" s="452">
        <v>1</v>
      </c>
      <c r="K339" s="314">
        <v>9500</v>
      </c>
      <c r="L339" s="534" t="str">
        <f t="shared" si="5"/>
        <v/>
      </c>
      <c r="M339" s="406" t="s">
        <v>23</v>
      </c>
      <c r="N339" s="467"/>
    </row>
    <row r="340" spans="1:16" ht="15.75" customHeight="1">
      <c r="A340" s="858"/>
      <c r="B340" s="666">
        <v>1313</v>
      </c>
      <c r="C340" s="165" t="s">
        <v>203</v>
      </c>
      <c r="D340" s="110" t="s">
        <v>24</v>
      </c>
      <c r="E340" s="168" t="s">
        <v>462</v>
      </c>
      <c r="F340" s="1327"/>
      <c r="G340" s="15" t="s">
        <v>335</v>
      </c>
      <c r="H340" s="18" t="s">
        <v>116</v>
      </c>
      <c r="I340" s="1186" t="s">
        <v>1344</v>
      </c>
      <c r="J340" s="452">
        <v>1</v>
      </c>
      <c r="K340" s="314">
        <v>9500</v>
      </c>
      <c r="L340" s="534" t="str">
        <f t="shared" si="5"/>
        <v/>
      </c>
      <c r="M340" s="406" t="s">
        <v>23</v>
      </c>
      <c r="N340" s="467"/>
    </row>
    <row r="341" spans="1:16" ht="15.75" customHeight="1" thickBot="1">
      <c r="A341" s="858"/>
      <c r="B341" s="462">
        <v>1313</v>
      </c>
      <c r="C341" s="214" t="s">
        <v>203</v>
      </c>
      <c r="D341" s="177" t="s">
        <v>117</v>
      </c>
      <c r="E341" s="157" t="s">
        <v>463</v>
      </c>
      <c r="F341" s="1328"/>
      <c r="G341" s="450" t="s">
        <v>335</v>
      </c>
      <c r="H341" s="49" t="s">
        <v>119</v>
      </c>
      <c r="I341" s="1188" t="s">
        <v>1344</v>
      </c>
      <c r="J341" s="453">
        <v>1</v>
      </c>
      <c r="K341" s="139">
        <v>9500</v>
      </c>
      <c r="L341" s="532" t="str">
        <f t="shared" si="5"/>
        <v/>
      </c>
      <c r="M341" s="960" t="s">
        <v>23</v>
      </c>
      <c r="N341" s="790"/>
    </row>
    <row r="342" spans="1:16" ht="15" customHeight="1" thickTop="1" thickBot="1">
      <c r="B342" s="778"/>
      <c r="C342" s="460"/>
      <c r="D342" s="460"/>
      <c r="E342" s="460"/>
      <c r="F342" s="460"/>
      <c r="G342" s="460"/>
      <c r="H342" s="460"/>
      <c r="I342" s="73"/>
      <c r="J342" s="460"/>
      <c r="K342" s="75"/>
      <c r="L342" s="75"/>
      <c r="M342" s="375"/>
      <c r="N342" s="868">
        <f>SUM(N7:N341)</f>
        <v>0</v>
      </c>
      <c r="O342" s="869"/>
    </row>
    <row r="343" spans="1:16" ht="15.75" customHeight="1" thickTop="1">
      <c r="B343" s="778"/>
      <c r="C343" s="460"/>
      <c r="D343" s="460"/>
      <c r="E343" s="460"/>
      <c r="F343" s="79"/>
      <c r="G343" s="460"/>
      <c r="H343" s="460"/>
      <c r="I343" s="73"/>
      <c r="J343" s="460"/>
      <c r="K343" s="75"/>
      <c r="L343" s="75"/>
      <c r="M343" s="375"/>
      <c r="N343" s="779"/>
    </row>
    <row r="344" spans="1:16" ht="16.5" thickBot="1">
      <c r="A344" s="1"/>
      <c r="B344" s="780" t="s">
        <v>85</v>
      </c>
      <c r="C344" s="781"/>
      <c r="D344" s="781"/>
      <c r="E344" s="6"/>
      <c r="F344" s="6"/>
      <c r="G344" s="6"/>
      <c r="H344" s="782"/>
      <c r="I344" s="6"/>
      <c r="J344" s="6"/>
      <c r="K344" s="7"/>
      <c r="L344" s="7"/>
      <c r="M344" s="783"/>
      <c r="N344" s="779"/>
      <c r="O344" s="1"/>
      <c r="P344" s="1"/>
    </row>
    <row r="345" spans="1:16" ht="15.75">
      <c r="A345" s="1"/>
      <c r="B345" s="1320"/>
      <c r="C345" s="1238"/>
      <c r="D345" s="1238"/>
      <c r="E345" s="1238"/>
      <c r="F345" s="1238"/>
      <c r="G345" s="1238"/>
      <c r="H345" s="1238"/>
      <c r="I345" s="1238"/>
      <c r="J345" s="1238"/>
      <c r="K345" s="1238"/>
      <c r="L345" s="1238"/>
      <c r="M345" s="1238"/>
      <c r="N345" s="1321"/>
      <c r="O345" s="1"/>
      <c r="P345" s="1"/>
    </row>
    <row r="346" spans="1:16" ht="15.75">
      <c r="A346" s="1"/>
      <c r="B346" s="1322"/>
      <c r="C346" s="1241"/>
      <c r="D346" s="1241"/>
      <c r="E346" s="1241"/>
      <c r="F346" s="1241"/>
      <c r="G346" s="1241"/>
      <c r="H346" s="1241"/>
      <c r="I346" s="1241"/>
      <c r="J346" s="1241"/>
      <c r="K346" s="1241"/>
      <c r="L346" s="1241"/>
      <c r="M346" s="1241"/>
      <c r="N346" s="1323"/>
      <c r="O346" s="1"/>
      <c r="P346" s="1"/>
    </row>
    <row r="347" spans="1:16" ht="23.25" customHeight="1" thickBot="1">
      <c r="A347" s="1"/>
      <c r="B347" s="1324"/>
      <c r="C347" s="1244"/>
      <c r="D347" s="1244"/>
      <c r="E347" s="1244"/>
      <c r="F347" s="1244"/>
      <c r="G347" s="1244"/>
      <c r="H347" s="1244"/>
      <c r="I347" s="1244"/>
      <c r="J347" s="1244"/>
      <c r="K347" s="1244"/>
      <c r="L347" s="1244"/>
      <c r="M347" s="1244"/>
      <c r="N347" s="1325"/>
      <c r="O347" s="1"/>
      <c r="P347" s="1"/>
    </row>
    <row r="348" spans="1:16" ht="15.75">
      <c r="A348" s="1"/>
      <c r="B348" s="780"/>
      <c r="C348" s="781"/>
      <c r="D348" s="781"/>
      <c r="E348" s="6"/>
      <c r="F348" s="6"/>
      <c r="G348" s="6"/>
      <c r="H348" s="782"/>
      <c r="I348" s="6"/>
      <c r="J348" s="6"/>
      <c r="K348" s="7"/>
      <c r="L348" s="7"/>
      <c r="M348" s="783"/>
      <c r="N348" s="779"/>
      <c r="O348" s="1"/>
      <c r="P348" s="1"/>
    </row>
    <row r="349" spans="1:16" ht="15.75">
      <c r="A349" s="1"/>
      <c r="B349" s="784" t="s">
        <v>86</v>
      </c>
      <c r="C349" s="29"/>
      <c r="D349" s="29"/>
      <c r="E349" s="29"/>
      <c r="F349" s="29"/>
      <c r="G349" s="29"/>
      <c r="H349" s="29"/>
      <c r="I349" s="29"/>
      <c r="J349" s="29"/>
      <c r="K349" s="7"/>
      <c r="L349" s="7"/>
      <c r="M349" s="783"/>
      <c r="N349" s="779"/>
      <c r="O349" s="1"/>
      <c r="P349" s="1"/>
    </row>
    <row r="350" spans="1:16" ht="15.75">
      <c r="A350" s="1"/>
      <c r="B350" s="784" t="s">
        <v>87</v>
      </c>
      <c r="C350" s="29"/>
      <c r="D350" s="29"/>
      <c r="E350" s="29"/>
      <c r="F350" s="29"/>
      <c r="G350" s="29"/>
      <c r="H350" s="29"/>
      <c r="I350" s="29"/>
      <c r="J350" s="29"/>
      <c r="K350" s="7"/>
      <c r="L350" s="7"/>
      <c r="M350" s="783"/>
      <c r="N350" s="779"/>
      <c r="O350" s="1"/>
      <c r="P350" s="1"/>
    </row>
    <row r="351" spans="1:16" ht="15.75">
      <c r="A351" s="1"/>
      <c r="B351" s="784" t="s">
        <v>88</v>
      </c>
      <c r="C351" s="29"/>
      <c r="D351" s="29"/>
      <c r="E351" s="29"/>
      <c r="F351" s="29"/>
      <c r="G351" s="29"/>
      <c r="H351" s="29"/>
      <c r="I351" s="29"/>
      <c r="J351" s="29"/>
      <c r="K351" s="7"/>
      <c r="L351" s="7"/>
      <c r="M351" s="783"/>
      <c r="N351" s="779"/>
      <c r="O351" s="1"/>
      <c r="P351" s="1"/>
    </row>
    <row r="352" spans="1:16" ht="15.75">
      <c r="A352" s="1"/>
      <c r="B352" s="780"/>
      <c r="C352" s="781"/>
      <c r="D352" s="781"/>
      <c r="E352" s="6"/>
      <c r="F352" s="6"/>
      <c r="G352" s="6"/>
      <c r="H352" s="782"/>
      <c r="I352" s="6"/>
      <c r="J352" s="6"/>
      <c r="K352" s="7"/>
      <c r="L352" s="7"/>
      <c r="M352" s="783"/>
      <c r="N352" s="779"/>
      <c r="O352" s="1"/>
      <c r="P352" s="1"/>
    </row>
    <row r="353" spans="1:16" ht="19.5">
      <c r="A353" s="6"/>
      <c r="B353" s="778"/>
      <c r="C353" s="460"/>
      <c r="D353" s="26" t="s">
        <v>89</v>
      </c>
      <c r="E353" s="460"/>
      <c r="F353" s="460"/>
      <c r="G353" s="460"/>
      <c r="H353" s="460"/>
      <c r="I353" s="73"/>
      <c r="J353" s="460"/>
      <c r="K353" s="460"/>
      <c r="L353" s="460"/>
      <c r="M353" s="373"/>
      <c r="N353" s="779"/>
      <c r="O353" s="6"/>
      <c r="P353" s="6"/>
    </row>
    <row r="354" spans="1:16" ht="15.75">
      <c r="A354" s="6"/>
      <c r="B354" s="778"/>
      <c r="C354" s="460"/>
      <c r="D354" s="27" t="s">
        <v>90</v>
      </c>
      <c r="E354" s="28"/>
      <c r="F354" s="28"/>
      <c r="G354" s="460"/>
      <c r="H354" s="46" t="s">
        <v>91</v>
      </c>
      <c r="I354" s="73"/>
      <c r="J354" s="28"/>
      <c r="K354" s="460"/>
      <c r="L354" s="460"/>
      <c r="M354" s="373"/>
      <c r="N354" s="779"/>
      <c r="O354" s="6"/>
      <c r="P354" s="6"/>
    </row>
    <row r="355" spans="1:16" ht="15.75" customHeight="1">
      <c r="A355" s="6"/>
      <c r="B355" s="778"/>
      <c r="C355" s="460"/>
      <c r="D355" s="29"/>
      <c r="E355" s="460"/>
      <c r="F355" s="460"/>
      <c r="G355" s="460"/>
      <c r="H355" s="460"/>
      <c r="I355" s="7"/>
      <c r="J355" s="6"/>
      <c r="K355" s="6"/>
      <c r="L355" s="6"/>
      <c r="M355" s="369"/>
      <c r="N355" s="785"/>
      <c r="O355" s="6"/>
    </row>
    <row r="356" spans="1:16" ht="18">
      <c r="A356" s="6"/>
      <c r="B356" s="778"/>
      <c r="C356" s="460"/>
      <c r="D356" s="30"/>
      <c r="E356" s="460"/>
      <c r="F356" s="47" t="s">
        <v>92</v>
      </c>
      <c r="G356" s="460"/>
      <c r="H356" s="460"/>
      <c r="I356" s="7"/>
      <c r="J356" s="6"/>
      <c r="K356" s="6"/>
      <c r="L356" s="6"/>
      <c r="M356" s="369"/>
      <c r="N356" s="785"/>
      <c r="O356" s="6"/>
    </row>
    <row r="357" spans="1:16" ht="15" customHeight="1">
      <c r="B357" s="786"/>
      <c r="C357" s="265"/>
      <c r="D357" s="265"/>
      <c r="E357" s="265"/>
      <c r="F357" s="265"/>
      <c r="G357" s="265"/>
      <c r="H357" s="265"/>
      <c r="I357" s="787"/>
      <c r="J357" s="265"/>
      <c r="K357" s="265"/>
      <c r="L357" s="265"/>
      <c r="M357" s="788"/>
      <c r="N357" s="789"/>
    </row>
  </sheetData>
  <sheetProtection selectLockedCells="1"/>
  <autoFilter ref="N6:O6" xr:uid="{00000000-0001-0000-0100-000000000000}"/>
  <mergeCells count="43">
    <mergeCell ref="F226:F236"/>
    <mergeCell ref="F204:F214"/>
    <mergeCell ref="F215:F225"/>
    <mergeCell ref="F251:F259"/>
    <mergeCell ref="F260:F268"/>
    <mergeCell ref="F287:F290"/>
    <mergeCell ref="F269:F286"/>
    <mergeCell ref="B1:K1"/>
    <mergeCell ref="C2:D2"/>
    <mergeCell ref="E2:F2"/>
    <mergeCell ref="C4:K5"/>
    <mergeCell ref="B3:N3"/>
    <mergeCell ref="N4:O4"/>
    <mergeCell ref="F185:F195"/>
    <mergeCell ref="F7:F17"/>
    <mergeCell ref="F29:F39"/>
    <mergeCell ref="F40:F50"/>
    <mergeCell ref="F101:F107"/>
    <mergeCell ref="F108:F114"/>
    <mergeCell ref="F18:F28"/>
    <mergeCell ref="F51:F60"/>
    <mergeCell ref="F127:F133"/>
    <mergeCell ref="F61:F70"/>
    <mergeCell ref="F71:F80"/>
    <mergeCell ref="F81:F90"/>
    <mergeCell ref="F91:F100"/>
    <mergeCell ref="F115:F120"/>
    <mergeCell ref="F134:F140"/>
    <mergeCell ref="L6:M6"/>
    <mergeCell ref="L2:M2"/>
    <mergeCell ref="B345:N347"/>
    <mergeCell ref="F324:F341"/>
    <mergeCell ref="F313:F323"/>
    <mergeCell ref="F291:F301"/>
    <mergeCell ref="F302:F312"/>
    <mergeCell ref="F196:F203"/>
    <mergeCell ref="F237:F243"/>
    <mergeCell ref="F244:F250"/>
    <mergeCell ref="F174:F184"/>
    <mergeCell ref="F141:F151"/>
    <mergeCell ref="F152:F162"/>
    <mergeCell ref="F163:F173"/>
    <mergeCell ref="F121:F126"/>
  </mergeCells>
  <phoneticPr fontId="22"/>
  <pageMargins left="0.23622047244094491" right="0.23622047244094491" top="0.47244094488188981" bottom="0.47" header="0" footer="0"/>
  <pageSetup paperSize="9" scale="60" orientation="portrait" r:id="rId1"/>
  <headerFooter>
    <oddFooter>&amp;R&amp;D</oddFooter>
  </headerFooter>
  <ignoredErrors>
    <ignoredError sqref="C291:D323 E291:E323 C174:E203 C237:E250 C269:E286 C7:D140 E251:E256 C260:D265 C251:D256 C257:D259 C266:D268 C141:E173 C204:E236 C287:E290 C324:D341 E7:E9 E260:E265 E257:E259 E266:E268 E121:E140 E105:E120 E72:E80 E81:E104 E61:E71 E51:E60 E10:E5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20E85-FB69-4AAC-B792-A22968D2F3CC}">
  <sheetPr codeName="Sheet3"/>
  <dimension ref="A1:W122"/>
  <sheetViews>
    <sheetView zoomScaleNormal="100" workbookViewId="0">
      <pane ySplit="6" topLeftCell="A7" activePane="bottomLeft" state="frozen"/>
      <selection pane="bottomLeft" activeCell="I55" sqref="I55"/>
    </sheetView>
  </sheetViews>
  <sheetFormatPr defaultColWidth="12.5" defaultRowHeight="15" customHeight="1"/>
  <cols>
    <col min="1" max="1" width="5.5" customWidth="1"/>
    <col min="2" max="2" width="6.5" customWidth="1"/>
    <col min="3" max="3" width="6.5" bestFit="1" customWidth="1"/>
    <col min="4" max="4" width="7.125" bestFit="1" customWidth="1"/>
    <col min="5" max="5" width="19.75" bestFit="1" customWidth="1"/>
    <col min="6" max="6" width="27.125" customWidth="1"/>
    <col min="7" max="7" width="17.5" customWidth="1"/>
    <col min="8" max="8" width="5.125" bestFit="1" customWidth="1"/>
    <col min="9" max="9" width="20.625" customWidth="1"/>
    <col min="10" max="10" width="7.125" customWidth="1"/>
    <col min="11" max="11" width="10.125" customWidth="1"/>
    <col min="12" max="12" width="6.875" customWidth="1"/>
    <col min="13" max="13" width="3.5" style="368" customWidth="1"/>
    <col min="14" max="14" width="10.625" style="2" customWidth="1"/>
    <col min="15" max="15" width="12.875" customWidth="1"/>
    <col min="16" max="16" width="12.125" customWidth="1"/>
    <col min="17" max="17" width="13.625" customWidth="1"/>
    <col min="18" max="23" width="6.5" customWidth="1"/>
  </cols>
  <sheetData>
    <row r="1" spans="1:18" ht="53.25" customHeight="1" thickBot="1">
      <c r="A1" s="1"/>
      <c r="B1" s="1227" t="s">
        <v>762</v>
      </c>
      <c r="C1" s="1227"/>
      <c r="D1" s="1227"/>
      <c r="E1" s="1227"/>
      <c r="F1" s="1227"/>
      <c r="G1" s="1227"/>
      <c r="H1" s="1227"/>
      <c r="I1" s="1227"/>
      <c r="J1" s="1227"/>
      <c r="K1" s="1227"/>
      <c r="L1" s="440"/>
      <c r="M1" s="362"/>
      <c r="N1" s="270" t="str">
        <f>ドッグキャリー!N1</f>
        <v>2025/3/11 更新</v>
      </c>
      <c r="O1" s="1"/>
      <c r="P1" s="1"/>
    </row>
    <row r="2" spans="1:18" ht="49.5" customHeight="1" thickBot="1">
      <c r="A2" s="1"/>
      <c r="B2" s="440"/>
      <c r="C2" s="1228" t="s">
        <v>0</v>
      </c>
      <c r="D2" s="1229"/>
      <c r="E2" s="1230"/>
      <c r="F2" s="1231"/>
      <c r="G2" s="356" t="s">
        <v>1</v>
      </c>
      <c r="H2" s="3" t="s">
        <v>93</v>
      </c>
      <c r="I2" s="357"/>
      <c r="J2" s="4" t="s">
        <v>3</v>
      </c>
      <c r="K2" s="393"/>
      <c r="L2" s="1233" t="s">
        <v>4</v>
      </c>
      <c r="M2" s="1233"/>
      <c r="N2" s="394"/>
      <c r="O2" s="441" t="s">
        <v>5</v>
      </c>
      <c r="P2" s="6"/>
      <c r="Q2" s="460"/>
    </row>
    <row r="3" spans="1:18" ht="26.25" customHeight="1">
      <c r="A3" s="1"/>
      <c r="B3" s="1232" t="s">
        <v>6</v>
      </c>
      <c r="C3" s="1232"/>
      <c r="D3" s="1232"/>
      <c r="E3" s="1232"/>
      <c r="F3" s="1232"/>
      <c r="G3" s="1232"/>
      <c r="H3" s="1232"/>
      <c r="I3" s="1232"/>
      <c r="J3" s="1232"/>
      <c r="K3" s="1232"/>
      <c r="L3" s="1232"/>
      <c r="M3" s="1232"/>
      <c r="N3" s="1232"/>
      <c r="O3" s="212"/>
      <c r="P3" s="1"/>
    </row>
    <row r="4" spans="1:18" ht="43.5" customHeight="1">
      <c r="A4" s="1"/>
      <c r="B4" s="4"/>
      <c r="C4" s="1246" t="s">
        <v>7</v>
      </c>
      <c r="D4" s="1246"/>
      <c r="E4" s="1246"/>
      <c r="F4" s="1246"/>
      <c r="G4" s="1246"/>
      <c r="H4" s="1246"/>
      <c r="I4" s="1246"/>
      <c r="J4" s="1246"/>
      <c r="K4" s="1246"/>
      <c r="L4" s="442"/>
      <c r="M4" s="363"/>
      <c r="N4" s="1250"/>
      <c r="O4" s="1250"/>
      <c r="P4" s="1"/>
    </row>
    <row r="5" spans="1:18" ht="24" customHeight="1" thickBot="1">
      <c r="A5" s="1"/>
      <c r="B5" s="5"/>
      <c r="C5" s="1247"/>
      <c r="D5" s="1247"/>
      <c r="E5" s="1247"/>
      <c r="F5" s="1247"/>
      <c r="G5" s="1247"/>
      <c r="H5" s="1247"/>
      <c r="I5" s="1247"/>
      <c r="J5" s="1247"/>
      <c r="K5" s="1247"/>
      <c r="L5" s="442"/>
      <c r="M5" s="363"/>
      <c r="N5" s="438" t="s">
        <v>464</v>
      </c>
      <c r="O5" s="1"/>
      <c r="P5" s="1"/>
    </row>
    <row r="6" spans="1:18" ht="27" customHeight="1" thickBot="1">
      <c r="A6" s="2"/>
      <c r="B6" s="35" t="s">
        <v>8</v>
      </c>
      <c r="C6" s="36" t="s">
        <v>9</v>
      </c>
      <c r="D6" s="36" t="s">
        <v>10</v>
      </c>
      <c r="E6" s="35" t="s">
        <v>11</v>
      </c>
      <c r="F6" s="35" t="s">
        <v>12</v>
      </c>
      <c r="G6" s="37" t="s">
        <v>13</v>
      </c>
      <c r="H6" s="35" t="s">
        <v>14</v>
      </c>
      <c r="I6" s="39" t="s">
        <v>15</v>
      </c>
      <c r="J6" s="465" t="s">
        <v>16</v>
      </c>
      <c r="K6" s="38" t="s">
        <v>17</v>
      </c>
      <c r="L6" s="1369" t="s">
        <v>18</v>
      </c>
      <c r="M6" s="1319"/>
      <c r="N6" s="8" t="s">
        <v>19</v>
      </c>
      <c r="R6" s="44"/>
    </row>
    <row r="7" spans="1:18" ht="15.75" customHeight="1" thickTop="1">
      <c r="A7" s="4"/>
      <c r="B7" s="457">
        <v>2502</v>
      </c>
      <c r="C7" s="96" t="s">
        <v>1175</v>
      </c>
      <c r="D7" s="96" t="s">
        <v>1178</v>
      </c>
      <c r="E7" s="166" t="s">
        <v>1208</v>
      </c>
      <c r="F7" s="1260" t="s">
        <v>1189</v>
      </c>
      <c r="G7" s="457" t="s">
        <v>1182</v>
      </c>
      <c r="H7" s="457" t="s">
        <v>98</v>
      </c>
      <c r="I7" s="887"/>
      <c r="J7" s="499">
        <v>1</v>
      </c>
      <c r="K7" s="58">
        <v>2600</v>
      </c>
      <c r="L7" s="984" t="str">
        <f>IFERROR(IF(N7=0,"",ROUNDUP(N7/J7,0)),"")</f>
        <v/>
      </c>
      <c r="M7" s="505" t="s">
        <v>23</v>
      </c>
      <c r="N7" s="429"/>
      <c r="O7" s="252"/>
      <c r="R7" s="44"/>
    </row>
    <row r="8" spans="1:18" ht="15.75" customHeight="1">
      <c r="A8" s="4"/>
      <c r="B8" s="459">
        <v>2502</v>
      </c>
      <c r="C8" s="97" t="s">
        <v>1175</v>
      </c>
      <c r="D8" s="97" t="s">
        <v>1179</v>
      </c>
      <c r="E8" s="162" t="s">
        <v>1209</v>
      </c>
      <c r="F8" s="1260"/>
      <c r="G8" s="459" t="s">
        <v>1182</v>
      </c>
      <c r="H8" s="459" t="s">
        <v>32</v>
      </c>
      <c r="I8" s="654"/>
      <c r="J8" s="337">
        <v>1</v>
      </c>
      <c r="K8" s="57">
        <v>2600</v>
      </c>
      <c r="L8" s="478" t="str">
        <f t="shared" ref="L8:L71" si="0">IFERROR(IF(N8=0,"",ROUNDUP(N8/J8,0)),"")</f>
        <v/>
      </c>
      <c r="M8" s="508" t="s">
        <v>23</v>
      </c>
      <c r="N8" s="429"/>
      <c r="R8" s="44"/>
    </row>
    <row r="9" spans="1:18" ht="15.75" customHeight="1">
      <c r="A9" s="4"/>
      <c r="B9" s="459">
        <v>2502</v>
      </c>
      <c r="C9" s="97" t="s">
        <v>1175</v>
      </c>
      <c r="D9" s="97" t="s">
        <v>1180</v>
      </c>
      <c r="E9" s="162" t="s">
        <v>1210</v>
      </c>
      <c r="F9" s="1260"/>
      <c r="G9" s="459" t="s">
        <v>1182</v>
      </c>
      <c r="H9" s="459" t="s">
        <v>35</v>
      </c>
      <c r="I9" s="612"/>
      <c r="J9" s="337">
        <v>1</v>
      </c>
      <c r="K9" s="57">
        <v>3100</v>
      </c>
      <c r="L9" s="478" t="str">
        <f t="shared" si="0"/>
        <v/>
      </c>
      <c r="M9" s="508" t="s">
        <v>23</v>
      </c>
      <c r="N9" s="429"/>
      <c r="R9" s="44"/>
    </row>
    <row r="10" spans="1:18" ht="15.75" customHeight="1">
      <c r="A10" s="4"/>
      <c r="B10" s="459">
        <v>2502</v>
      </c>
      <c r="C10" s="97" t="s">
        <v>1175</v>
      </c>
      <c r="D10" s="97" t="s">
        <v>1181</v>
      </c>
      <c r="E10" s="162" t="s">
        <v>1211</v>
      </c>
      <c r="F10" s="1260"/>
      <c r="G10" s="459" t="s">
        <v>1182</v>
      </c>
      <c r="H10" s="459" t="s">
        <v>106</v>
      </c>
      <c r="I10" s="612"/>
      <c r="J10" s="337">
        <v>1</v>
      </c>
      <c r="K10" s="57">
        <v>3100</v>
      </c>
      <c r="L10" s="478" t="str">
        <f t="shared" si="0"/>
        <v/>
      </c>
      <c r="M10" s="508" t="s">
        <v>23</v>
      </c>
      <c r="N10" s="429"/>
      <c r="R10" s="44"/>
    </row>
    <row r="11" spans="1:18" ht="15.75" customHeight="1">
      <c r="A11" s="4"/>
      <c r="B11" s="459">
        <v>2502</v>
      </c>
      <c r="C11" s="97" t="s">
        <v>1176</v>
      </c>
      <c r="D11" s="97" t="s">
        <v>1178</v>
      </c>
      <c r="E11" s="162" t="s">
        <v>1212</v>
      </c>
      <c r="F11" s="1260"/>
      <c r="G11" s="459" t="s">
        <v>1183</v>
      </c>
      <c r="H11" s="459" t="s">
        <v>98</v>
      </c>
      <c r="I11" s="612"/>
      <c r="J11" s="337">
        <v>1</v>
      </c>
      <c r="K11" s="57">
        <v>2600</v>
      </c>
      <c r="L11" s="478" t="str">
        <f t="shared" si="0"/>
        <v/>
      </c>
      <c r="M11" s="508" t="s">
        <v>23</v>
      </c>
      <c r="N11" s="429"/>
      <c r="R11" s="44"/>
    </row>
    <row r="12" spans="1:18" ht="15.75" customHeight="1">
      <c r="A12" s="4"/>
      <c r="B12" s="459">
        <v>2502</v>
      </c>
      <c r="C12" s="97" t="s">
        <v>1176</v>
      </c>
      <c r="D12" s="97" t="s">
        <v>1179</v>
      </c>
      <c r="E12" s="162" t="s">
        <v>1213</v>
      </c>
      <c r="F12" s="1260"/>
      <c r="G12" s="459" t="s">
        <v>1183</v>
      </c>
      <c r="H12" s="459" t="s">
        <v>32</v>
      </c>
      <c r="I12" s="612"/>
      <c r="J12" s="337">
        <v>1</v>
      </c>
      <c r="K12" s="57">
        <v>2600</v>
      </c>
      <c r="L12" s="478" t="str">
        <f t="shared" si="0"/>
        <v/>
      </c>
      <c r="M12" s="508" t="s">
        <v>23</v>
      </c>
      <c r="N12" s="429"/>
      <c r="R12" s="44"/>
    </row>
    <row r="13" spans="1:18" ht="15.75" customHeight="1">
      <c r="A13" s="4"/>
      <c r="B13" s="459">
        <v>2502</v>
      </c>
      <c r="C13" s="97" t="s">
        <v>1176</v>
      </c>
      <c r="D13" s="97" t="s">
        <v>1180</v>
      </c>
      <c r="E13" s="162" t="s">
        <v>1214</v>
      </c>
      <c r="F13" s="1260"/>
      <c r="G13" s="459" t="s">
        <v>1183</v>
      </c>
      <c r="H13" s="459" t="s">
        <v>35</v>
      </c>
      <c r="I13" s="612"/>
      <c r="J13" s="337">
        <v>1</v>
      </c>
      <c r="K13" s="57">
        <v>3100</v>
      </c>
      <c r="L13" s="534" t="str">
        <f t="shared" si="0"/>
        <v/>
      </c>
      <c r="M13" s="508" t="s">
        <v>23</v>
      </c>
      <c r="N13" s="429"/>
      <c r="R13" s="44"/>
    </row>
    <row r="14" spans="1:18" ht="15.75" customHeight="1">
      <c r="A14" s="4"/>
      <c r="B14" s="459">
        <v>2502</v>
      </c>
      <c r="C14" s="97" t="s">
        <v>1176</v>
      </c>
      <c r="D14" s="97" t="s">
        <v>1181</v>
      </c>
      <c r="E14" s="162" t="s">
        <v>1215</v>
      </c>
      <c r="F14" s="1260"/>
      <c r="G14" s="459" t="s">
        <v>1183</v>
      </c>
      <c r="H14" s="459" t="s">
        <v>106</v>
      </c>
      <c r="I14" s="612"/>
      <c r="J14" s="337">
        <v>1</v>
      </c>
      <c r="K14" s="57">
        <v>3100</v>
      </c>
      <c r="L14" s="480" t="str">
        <f t="shared" si="0"/>
        <v/>
      </c>
      <c r="M14" s="508" t="s">
        <v>23</v>
      </c>
      <c r="N14" s="429"/>
      <c r="R14" s="44"/>
    </row>
    <row r="15" spans="1:18" ht="15.75">
      <c r="A15" s="4"/>
      <c r="B15" s="459">
        <v>2502</v>
      </c>
      <c r="C15" s="97" t="s">
        <v>1177</v>
      </c>
      <c r="D15" s="97" t="s">
        <v>1178</v>
      </c>
      <c r="E15" s="162" t="s">
        <v>1216</v>
      </c>
      <c r="F15" s="1260"/>
      <c r="G15" s="459" t="s">
        <v>1184</v>
      </c>
      <c r="H15" s="459" t="s">
        <v>98</v>
      </c>
      <c r="I15" s="654"/>
      <c r="J15" s="337">
        <v>1</v>
      </c>
      <c r="K15" s="57">
        <v>2600</v>
      </c>
      <c r="L15" s="480" t="str">
        <f t="shared" si="0"/>
        <v/>
      </c>
      <c r="M15" s="508" t="s">
        <v>23</v>
      </c>
      <c r="N15" s="429"/>
      <c r="R15" s="44"/>
    </row>
    <row r="16" spans="1:18" ht="15.75" customHeight="1">
      <c r="A16" s="4"/>
      <c r="B16" s="459">
        <v>2502</v>
      </c>
      <c r="C16" s="97" t="s">
        <v>1177</v>
      </c>
      <c r="D16" s="97" t="s">
        <v>1179</v>
      </c>
      <c r="E16" s="162" t="s">
        <v>1217</v>
      </c>
      <c r="F16" s="1260"/>
      <c r="G16" s="459" t="s">
        <v>1184</v>
      </c>
      <c r="H16" s="459" t="s">
        <v>32</v>
      </c>
      <c r="I16" s="612"/>
      <c r="J16" s="337">
        <v>1</v>
      </c>
      <c r="K16" s="57">
        <v>2600</v>
      </c>
      <c r="L16" s="534" t="str">
        <f t="shared" si="0"/>
        <v/>
      </c>
      <c r="M16" s="508" t="s">
        <v>23</v>
      </c>
      <c r="N16" s="429"/>
      <c r="R16" s="44"/>
    </row>
    <row r="17" spans="1:18" ht="15.75" customHeight="1">
      <c r="A17" s="4"/>
      <c r="B17" s="459">
        <v>2502</v>
      </c>
      <c r="C17" s="97" t="s">
        <v>1177</v>
      </c>
      <c r="D17" s="97" t="s">
        <v>1180</v>
      </c>
      <c r="E17" s="162" t="s">
        <v>1218</v>
      </c>
      <c r="F17" s="1260"/>
      <c r="G17" s="459" t="s">
        <v>1184</v>
      </c>
      <c r="H17" s="459" t="s">
        <v>35</v>
      </c>
      <c r="I17" s="612"/>
      <c r="J17" s="337">
        <v>1</v>
      </c>
      <c r="K17" s="57">
        <v>3100</v>
      </c>
      <c r="L17" s="478" t="str">
        <f t="shared" si="0"/>
        <v/>
      </c>
      <c r="M17" s="508" t="s">
        <v>23</v>
      </c>
      <c r="N17" s="429"/>
      <c r="R17" s="44"/>
    </row>
    <row r="18" spans="1:18" ht="15.75" customHeight="1">
      <c r="A18" s="4"/>
      <c r="B18" s="456">
        <v>2502</v>
      </c>
      <c r="C18" s="98" t="s">
        <v>1177</v>
      </c>
      <c r="D18" s="98" t="s">
        <v>1181</v>
      </c>
      <c r="E18" s="164" t="s">
        <v>1219</v>
      </c>
      <c r="F18" s="1261"/>
      <c r="G18" s="456" t="s">
        <v>1184</v>
      </c>
      <c r="H18" s="456" t="s">
        <v>106</v>
      </c>
      <c r="I18" s="888"/>
      <c r="J18" s="507">
        <v>1</v>
      </c>
      <c r="K18" s="55">
        <v>3100</v>
      </c>
      <c r="L18" s="479" t="str">
        <f t="shared" si="0"/>
        <v/>
      </c>
      <c r="M18" s="506" t="s">
        <v>23</v>
      </c>
      <c r="N18" s="429"/>
      <c r="R18" s="44"/>
    </row>
    <row r="19" spans="1:18" ht="15.75" customHeight="1">
      <c r="A19" s="4"/>
      <c r="B19" s="16">
        <v>2504</v>
      </c>
      <c r="C19" s="17" t="s">
        <v>1180</v>
      </c>
      <c r="D19" s="17" t="s">
        <v>1179</v>
      </c>
      <c r="E19" s="898" t="s">
        <v>1220</v>
      </c>
      <c r="F19" s="1368" t="s">
        <v>1192</v>
      </c>
      <c r="G19" s="16" t="s">
        <v>1193</v>
      </c>
      <c r="H19" s="16" t="s">
        <v>32</v>
      </c>
      <c r="I19" s="899"/>
      <c r="J19" s="900">
        <v>1</v>
      </c>
      <c r="K19" s="69">
        <v>3500</v>
      </c>
      <c r="L19" s="534" t="str">
        <f t="shared" si="0"/>
        <v/>
      </c>
      <c r="M19" s="508" t="s">
        <v>23</v>
      </c>
      <c r="N19" s="429"/>
      <c r="R19" s="44"/>
    </row>
    <row r="20" spans="1:18" ht="15.75" customHeight="1">
      <c r="A20" s="4"/>
      <c r="B20" s="18">
        <v>2504</v>
      </c>
      <c r="C20" s="19" t="s">
        <v>1180</v>
      </c>
      <c r="D20" s="19" t="s">
        <v>1180</v>
      </c>
      <c r="E20" s="891" t="s">
        <v>1221</v>
      </c>
      <c r="F20" s="1366"/>
      <c r="G20" s="18" t="s">
        <v>1193</v>
      </c>
      <c r="H20" s="18" t="s">
        <v>35</v>
      </c>
      <c r="I20" s="894"/>
      <c r="J20" s="889">
        <v>1</v>
      </c>
      <c r="K20" s="48">
        <v>3700</v>
      </c>
      <c r="L20" s="480" t="str">
        <f t="shared" si="0"/>
        <v/>
      </c>
      <c r="M20" s="508" t="s">
        <v>23</v>
      </c>
      <c r="N20" s="429"/>
      <c r="R20" s="44"/>
    </row>
    <row r="21" spans="1:18" ht="15.75" customHeight="1">
      <c r="A21" s="4"/>
      <c r="B21" s="18">
        <v>2504</v>
      </c>
      <c r="C21" s="19" t="s">
        <v>1180</v>
      </c>
      <c r="D21" s="19" t="s">
        <v>1181</v>
      </c>
      <c r="E21" s="891" t="s">
        <v>1222</v>
      </c>
      <c r="F21" s="1366"/>
      <c r="G21" s="18" t="s">
        <v>1193</v>
      </c>
      <c r="H21" s="18" t="s">
        <v>106</v>
      </c>
      <c r="I21" s="892"/>
      <c r="J21" s="889">
        <v>1</v>
      </c>
      <c r="K21" s="48">
        <v>3900</v>
      </c>
      <c r="L21" s="478" t="str">
        <f t="shared" si="0"/>
        <v/>
      </c>
      <c r="M21" s="508" t="s">
        <v>23</v>
      </c>
      <c r="N21" s="429"/>
      <c r="R21" s="44"/>
    </row>
    <row r="22" spans="1:18" ht="15.75" customHeight="1">
      <c r="A22" s="4"/>
      <c r="B22" s="18">
        <v>2504</v>
      </c>
      <c r="C22" s="19" t="s">
        <v>1191</v>
      </c>
      <c r="D22" s="19" t="s">
        <v>1179</v>
      </c>
      <c r="E22" s="891" t="s">
        <v>1223</v>
      </c>
      <c r="F22" s="1366"/>
      <c r="G22" s="18" t="s">
        <v>1194</v>
      </c>
      <c r="H22" s="18" t="s">
        <v>32</v>
      </c>
      <c r="I22" s="892"/>
      <c r="J22" s="889">
        <v>1</v>
      </c>
      <c r="K22" s="48">
        <v>3500</v>
      </c>
      <c r="L22" s="534" t="str">
        <f t="shared" si="0"/>
        <v/>
      </c>
      <c r="M22" s="508" t="s">
        <v>23</v>
      </c>
      <c r="N22" s="429"/>
      <c r="R22" s="44"/>
    </row>
    <row r="23" spans="1:18" ht="15.75" customHeight="1">
      <c r="A23" s="4"/>
      <c r="B23" s="18">
        <v>2504</v>
      </c>
      <c r="C23" s="19" t="s">
        <v>1191</v>
      </c>
      <c r="D23" s="19" t="s">
        <v>1180</v>
      </c>
      <c r="E23" s="891" t="s">
        <v>1224</v>
      </c>
      <c r="F23" s="1366"/>
      <c r="G23" s="18" t="s">
        <v>1194</v>
      </c>
      <c r="H23" s="18" t="s">
        <v>35</v>
      </c>
      <c r="I23" s="892"/>
      <c r="J23" s="889">
        <v>1</v>
      </c>
      <c r="K23" s="48">
        <v>3700</v>
      </c>
      <c r="L23" s="480" t="str">
        <f t="shared" si="0"/>
        <v/>
      </c>
      <c r="M23" s="508" t="s">
        <v>23</v>
      </c>
      <c r="N23" s="429"/>
      <c r="R23" s="44"/>
    </row>
    <row r="24" spans="1:18" ht="15.75" customHeight="1">
      <c r="A24" s="4"/>
      <c r="B24" s="20">
        <v>2504</v>
      </c>
      <c r="C24" s="21" t="s">
        <v>1191</v>
      </c>
      <c r="D24" s="21" t="s">
        <v>1181</v>
      </c>
      <c r="E24" s="895" t="s">
        <v>1225</v>
      </c>
      <c r="F24" s="1367"/>
      <c r="G24" s="20" t="s">
        <v>1194</v>
      </c>
      <c r="H24" s="20" t="s">
        <v>106</v>
      </c>
      <c r="I24" s="901"/>
      <c r="J24" s="897">
        <v>1</v>
      </c>
      <c r="K24" s="68">
        <v>3900</v>
      </c>
      <c r="L24" s="479" t="str">
        <f t="shared" si="0"/>
        <v/>
      </c>
      <c r="M24" s="506" t="s">
        <v>23</v>
      </c>
      <c r="N24" s="429"/>
      <c r="R24" s="44"/>
    </row>
    <row r="25" spans="1:18" ht="15.75" customHeight="1">
      <c r="A25" s="4"/>
      <c r="B25" s="16">
        <v>2503</v>
      </c>
      <c r="C25" s="17" t="s">
        <v>1195</v>
      </c>
      <c r="D25" s="17" t="s">
        <v>1178</v>
      </c>
      <c r="E25" s="898" t="s">
        <v>1226</v>
      </c>
      <c r="F25" s="1368" t="s">
        <v>1197</v>
      </c>
      <c r="G25" s="16" t="s">
        <v>22</v>
      </c>
      <c r="H25" s="16" t="s">
        <v>1200</v>
      </c>
      <c r="I25" s="1163" t="s">
        <v>1338</v>
      </c>
      <c r="J25" s="900">
        <v>1</v>
      </c>
      <c r="K25" s="69">
        <v>3300</v>
      </c>
      <c r="L25" s="480" t="str">
        <f t="shared" si="0"/>
        <v/>
      </c>
      <c r="M25" s="501" t="s">
        <v>23</v>
      </c>
      <c r="N25" s="429"/>
      <c r="R25" s="44"/>
    </row>
    <row r="26" spans="1:18" ht="15.75" customHeight="1">
      <c r="A26" s="4"/>
      <c r="B26" s="18">
        <v>2503</v>
      </c>
      <c r="C26" s="19" t="s">
        <v>1195</v>
      </c>
      <c r="D26" s="19" t="s">
        <v>1179</v>
      </c>
      <c r="E26" s="891" t="s">
        <v>1227</v>
      </c>
      <c r="F26" s="1366"/>
      <c r="G26" s="18" t="s">
        <v>1198</v>
      </c>
      <c r="H26" s="18" t="s">
        <v>1201</v>
      </c>
      <c r="I26" s="892"/>
      <c r="J26" s="889">
        <v>1</v>
      </c>
      <c r="K26" s="48">
        <v>3300</v>
      </c>
      <c r="L26" s="534" t="str">
        <f t="shared" si="0"/>
        <v/>
      </c>
      <c r="M26" s="508" t="s">
        <v>23</v>
      </c>
      <c r="N26" s="429"/>
      <c r="R26" s="44"/>
    </row>
    <row r="27" spans="1:18" ht="15.75" customHeight="1">
      <c r="A27" s="4"/>
      <c r="B27" s="18">
        <v>2503</v>
      </c>
      <c r="C27" s="19" t="s">
        <v>1195</v>
      </c>
      <c r="D27" s="19" t="s">
        <v>1180</v>
      </c>
      <c r="E27" s="891" t="s">
        <v>1228</v>
      </c>
      <c r="F27" s="1366"/>
      <c r="G27" s="18" t="s">
        <v>1198</v>
      </c>
      <c r="H27" s="18" t="s">
        <v>35</v>
      </c>
      <c r="I27" s="894" t="s">
        <v>1339</v>
      </c>
      <c r="J27" s="889">
        <v>1</v>
      </c>
      <c r="K27" s="48">
        <v>3500</v>
      </c>
      <c r="L27" s="480" t="str">
        <f t="shared" si="0"/>
        <v/>
      </c>
      <c r="M27" s="508" t="s">
        <v>23</v>
      </c>
      <c r="N27" s="429"/>
      <c r="R27" s="44"/>
    </row>
    <row r="28" spans="1:18" ht="15.75" customHeight="1">
      <c r="A28" s="4"/>
      <c r="B28" s="18">
        <v>2503</v>
      </c>
      <c r="C28" s="19" t="s">
        <v>1195</v>
      </c>
      <c r="D28" s="19" t="s">
        <v>1181</v>
      </c>
      <c r="E28" s="891" t="s">
        <v>1229</v>
      </c>
      <c r="F28" s="1366"/>
      <c r="G28" s="18" t="s">
        <v>1198</v>
      </c>
      <c r="H28" s="893" t="s">
        <v>106</v>
      </c>
      <c r="I28" s="894" t="s">
        <v>1339</v>
      </c>
      <c r="J28" s="889">
        <v>1</v>
      </c>
      <c r="K28" s="48">
        <v>3500</v>
      </c>
      <c r="L28" s="534" t="str">
        <f t="shared" si="0"/>
        <v/>
      </c>
      <c r="M28" s="508" t="s">
        <v>23</v>
      </c>
      <c r="N28" s="429"/>
      <c r="R28" s="44"/>
    </row>
    <row r="29" spans="1:18" ht="15.75" customHeight="1">
      <c r="A29" s="4"/>
      <c r="B29" s="18">
        <v>2503</v>
      </c>
      <c r="C29" s="19" t="s">
        <v>1196</v>
      </c>
      <c r="D29" s="19" t="s">
        <v>1178</v>
      </c>
      <c r="E29" s="891" t="s">
        <v>1230</v>
      </c>
      <c r="F29" s="1366"/>
      <c r="G29" s="18" t="s">
        <v>1199</v>
      </c>
      <c r="H29" s="18" t="s">
        <v>1200</v>
      </c>
      <c r="I29" s="894" t="s">
        <v>1339</v>
      </c>
      <c r="J29" s="889">
        <v>1</v>
      </c>
      <c r="K29" s="48">
        <v>3300</v>
      </c>
      <c r="L29" s="534" t="str">
        <f t="shared" si="0"/>
        <v/>
      </c>
      <c r="M29" s="508" t="s">
        <v>23</v>
      </c>
      <c r="N29" s="429"/>
      <c r="R29" s="44"/>
    </row>
    <row r="30" spans="1:18" ht="15.75" customHeight="1">
      <c r="A30" s="4"/>
      <c r="B30" s="18">
        <v>2503</v>
      </c>
      <c r="C30" s="19" t="s">
        <v>1196</v>
      </c>
      <c r="D30" s="19" t="s">
        <v>1179</v>
      </c>
      <c r="E30" s="891" t="s">
        <v>1231</v>
      </c>
      <c r="F30" s="1366"/>
      <c r="G30" s="18" t="s">
        <v>1199</v>
      </c>
      <c r="H30" s="18" t="s">
        <v>1201</v>
      </c>
      <c r="I30" s="892"/>
      <c r="J30" s="889">
        <v>1</v>
      </c>
      <c r="K30" s="48">
        <v>3300</v>
      </c>
      <c r="L30" s="534" t="str">
        <f t="shared" si="0"/>
        <v/>
      </c>
      <c r="M30" s="508" t="s">
        <v>23</v>
      </c>
      <c r="N30" s="429"/>
      <c r="R30" s="44"/>
    </row>
    <row r="31" spans="1:18" ht="15.75" customHeight="1">
      <c r="A31" s="4"/>
      <c r="B31" s="18">
        <v>2503</v>
      </c>
      <c r="C31" s="19" t="s">
        <v>1196</v>
      </c>
      <c r="D31" s="19" t="s">
        <v>1180</v>
      </c>
      <c r="E31" s="891" t="s">
        <v>1232</v>
      </c>
      <c r="F31" s="1366"/>
      <c r="G31" s="18" t="s">
        <v>1199</v>
      </c>
      <c r="H31" s="18" t="s">
        <v>35</v>
      </c>
      <c r="I31" s="1206" t="s">
        <v>1350</v>
      </c>
      <c r="J31" s="889">
        <v>1</v>
      </c>
      <c r="K31" s="48">
        <v>3500</v>
      </c>
      <c r="L31" s="534" t="str">
        <f t="shared" si="0"/>
        <v/>
      </c>
      <c r="M31" s="508" t="s">
        <v>23</v>
      </c>
      <c r="N31" s="429"/>
      <c r="R31" s="44"/>
    </row>
    <row r="32" spans="1:18" ht="15.75" customHeight="1">
      <c r="A32" s="4"/>
      <c r="B32" s="20">
        <v>2503</v>
      </c>
      <c r="C32" s="21" t="s">
        <v>1196</v>
      </c>
      <c r="D32" s="21" t="s">
        <v>1181</v>
      </c>
      <c r="E32" s="895" t="s">
        <v>1233</v>
      </c>
      <c r="F32" s="1367"/>
      <c r="G32" s="20" t="s">
        <v>1199</v>
      </c>
      <c r="H32" s="896" t="s">
        <v>106</v>
      </c>
      <c r="I32" s="894" t="s">
        <v>1339</v>
      </c>
      <c r="J32" s="897">
        <v>1</v>
      </c>
      <c r="K32" s="68">
        <v>3500</v>
      </c>
      <c r="L32" s="479" t="str">
        <f t="shared" si="0"/>
        <v/>
      </c>
      <c r="M32" s="506" t="s">
        <v>23</v>
      </c>
      <c r="N32" s="429"/>
      <c r="R32" s="44"/>
    </row>
    <row r="33" spans="1:23" ht="15" customHeight="1">
      <c r="A33" s="25"/>
      <c r="B33" s="16">
        <v>2501</v>
      </c>
      <c r="C33" s="17" t="s">
        <v>1195</v>
      </c>
      <c r="D33" s="17" t="s">
        <v>79</v>
      </c>
      <c r="E33" s="108" t="s">
        <v>1234</v>
      </c>
      <c r="F33" s="1332" t="s">
        <v>535</v>
      </c>
      <c r="G33" s="16" t="s">
        <v>22</v>
      </c>
      <c r="H33" s="16" t="s">
        <v>148</v>
      </c>
      <c r="I33" s="902"/>
      <c r="J33" s="202">
        <v>2</v>
      </c>
      <c r="K33" s="69">
        <v>2000</v>
      </c>
      <c r="L33" s="626" t="str">
        <f t="shared" si="0"/>
        <v/>
      </c>
      <c r="M33" s="501" t="s">
        <v>23</v>
      </c>
      <c r="N33" s="429"/>
      <c r="O33" s="25"/>
      <c r="P33" s="25"/>
      <c r="Q33" s="25"/>
      <c r="R33" s="25"/>
      <c r="S33" s="25"/>
      <c r="T33" s="25"/>
      <c r="U33" s="25"/>
      <c r="V33" s="25"/>
      <c r="W33" s="25"/>
    </row>
    <row r="34" spans="1:23" ht="15" customHeight="1">
      <c r="A34" s="25"/>
      <c r="B34" s="18">
        <v>2501</v>
      </c>
      <c r="C34" s="19" t="s">
        <v>1195</v>
      </c>
      <c r="D34" s="19" t="s">
        <v>28</v>
      </c>
      <c r="E34" s="102" t="s">
        <v>1235</v>
      </c>
      <c r="F34" s="1293"/>
      <c r="G34" s="18" t="s">
        <v>22</v>
      </c>
      <c r="H34" s="18" t="s">
        <v>73</v>
      </c>
      <c r="I34" s="903"/>
      <c r="J34" s="203">
        <v>2</v>
      </c>
      <c r="K34" s="48">
        <v>2000</v>
      </c>
      <c r="L34" s="480" t="str">
        <f t="shared" si="0"/>
        <v/>
      </c>
      <c r="M34" s="501" t="s">
        <v>23</v>
      </c>
      <c r="N34" s="429"/>
      <c r="O34" s="25"/>
      <c r="P34" s="25"/>
      <c r="Q34" s="25"/>
      <c r="R34" s="25"/>
      <c r="S34" s="25"/>
      <c r="T34" s="25"/>
      <c r="U34" s="25"/>
      <c r="V34" s="25"/>
      <c r="W34" s="25"/>
    </row>
    <row r="35" spans="1:23" ht="15" customHeight="1">
      <c r="A35" s="25"/>
      <c r="B35" s="18">
        <v>2501</v>
      </c>
      <c r="C35" s="19" t="s">
        <v>1195</v>
      </c>
      <c r="D35" s="19" t="s">
        <v>33</v>
      </c>
      <c r="E35" s="102" t="s">
        <v>1236</v>
      </c>
      <c r="F35" s="1293"/>
      <c r="G35" s="18" t="s">
        <v>22</v>
      </c>
      <c r="H35" s="18" t="s">
        <v>74</v>
      </c>
      <c r="I35" s="523"/>
      <c r="J35" s="203">
        <v>2</v>
      </c>
      <c r="K35" s="48">
        <v>2000</v>
      </c>
      <c r="L35" s="478" t="str">
        <f t="shared" si="0"/>
        <v/>
      </c>
      <c r="M35" s="501" t="s">
        <v>23</v>
      </c>
      <c r="N35" s="429"/>
      <c r="O35" s="25"/>
      <c r="P35" s="25"/>
      <c r="Q35" s="25"/>
      <c r="R35" s="25"/>
      <c r="S35" s="25"/>
      <c r="T35" s="25"/>
      <c r="U35" s="25"/>
      <c r="V35" s="25"/>
      <c r="W35" s="25"/>
    </row>
    <row r="36" spans="1:23" ht="15" customHeight="1">
      <c r="A36" s="25"/>
      <c r="B36" s="18">
        <v>2501</v>
      </c>
      <c r="C36" s="19" t="s">
        <v>1195</v>
      </c>
      <c r="D36" s="19" t="s">
        <v>104</v>
      </c>
      <c r="E36" s="102" t="s">
        <v>1237</v>
      </c>
      <c r="F36" s="1293"/>
      <c r="G36" s="18" t="s">
        <v>22</v>
      </c>
      <c r="H36" s="18" t="s">
        <v>154</v>
      </c>
      <c r="I36" s="523"/>
      <c r="J36" s="203">
        <v>2</v>
      </c>
      <c r="K36" s="48">
        <v>2500</v>
      </c>
      <c r="L36" s="478" t="str">
        <f t="shared" si="0"/>
        <v/>
      </c>
      <c r="M36" s="501" t="s">
        <v>23</v>
      </c>
      <c r="N36" s="429"/>
      <c r="O36" s="25"/>
      <c r="P36" s="25"/>
      <c r="Q36" s="25"/>
      <c r="R36" s="25"/>
      <c r="S36" s="25"/>
      <c r="T36" s="25"/>
      <c r="U36" s="25"/>
      <c r="V36" s="25"/>
      <c r="W36" s="25"/>
    </row>
    <row r="37" spans="1:23" ht="15" customHeight="1">
      <c r="A37" s="25"/>
      <c r="B37" s="18">
        <v>2501</v>
      </c>
      <c r="C37" s="19" t="s">
        <v>1195</v>
      </c>
      <c r="D37" s="19" t="s">
        <v>27</v>
      </c>
      <c r="E37" s="102" t="s">
        <v>1238</v>
      </c>
      <c r="F37" s="1293"/>
      <c r="G37" s="18" t="s">
        <v>22</v>
      </c>
      <c r="H37" s="18" t="s">
        <v>157</v>
      </c>
      <c r="I37" s="1183" t="s">
        <v>1342</v>
      </c>
      <c r="J37" s="203">
        <v>2</v>
      </c>
      <c r="K37" s="48">
        <v>2500</v>
      </c>
      <c r="L37" s="478" t="str">
        <f t="shared" si="0"/>
        <v/>
      </c>
      <c r="M37" s="501" t="s">
        <v>23</v>
      </c>
      <c r="N37" s="429"/>
      <c r="O37" s="25"/>
      <c r="P37" s="25"/>
      <c r="Q37" s="25"/>
      <c r="R37" s="25"/>
      <c r="S37" s="25"/>
      <c r="T37" s="25"/>
      <c r="U37" s="25"/>
      <c r="V37" s="25"/>
      <c r="W37" s="25"/>
    </row>
    <row r="38" spans="1:23" ht="15" customHeight="1">
      <c r="A38" s="25"/>
      <c r="B38" s="18">
        <v>2501</v>
      </c>
      <c r="C38" s="18">
        <v>23</v>
      </c>
      <c r="D38" s="19" t="s">
        <v>79</v>
      </c>
      <c r="E38" s="102" t="s">
        <v>1239</v>
      </c>
      <c r="F38" s="1293"/>
      <c r="G38" s="18" t="s">
        <v>1202</v>
      </c>
      <c r="H38" s="18" t="s">
        <v>148</v>
      </c>
      <c r="I38" s="1183" t="s">
        <v>1342</v>
      </c>
      <c r="J38" s="203">
        <v>2</v>
      </c>
      <c r="K38" s="48">
        <v>2000</v>
      </c>
      <c r="L38" s="534" t="str">
        <f t="shared" si="0"/>
        <v/>
      </c>
      <c r="M38" s="501" t="s">
        <v>23</v>
      </c>
      <c r="N38" s="429"/>
      <c r="P38" s="25"/>
      <c r="Q38" s="25"/>
      <c r="R38" s="25"/>
      <c r="S38" s="25"/>
      <c r="T38" s="25"/>
      <c r="U38" s="25"/>
      <c r="V38" s="25"/>
      <c r="W38" s="25"/>
    </row>
    <row r="39" spans="1:23" ht="15" customHeight="1">
      <c r="A39" s="25"/>
      <c r="B39" s="18">
        <v>2501</v>
      </c>
      <c r="C39" s="18">
        <v>23</v>
      </c>
      <c r="D39" s="19" t="s">
        <v>28</v>
      </c>
      <c r="E39" s="102" t="s">
        <v>1240</v>
      </c>
      <c r="F39" s="1293"/>
      <c r="G39" s="18" t="s">
        <v>1202</v>
      </c>
      <c r="H39" s="18" t="s">
        <v>73</v>
      </c>
      <c r="I39" s="903"/>
      <c r="J39" s="203">
        <v>2</v>
      </c>
      <c r="K39" s="48">
        <v>2000</v>
      </c>
      <c r="L39" s="534" t="str">
        <f t="shared" si="0"/>
        <v/>
      </c>
      <c r="M39" s="501" t="s">
        <v>23</v>
      </c>
      <c r="N39" s="429"/>
      <c r="P39" s="25"/>
      <c r="Q39" s="25"/>
      <c r="R39" s="25"/>
      <c r="S39" s="25"/>
      <c r="T39" s="25"/>
      <c r="U39" s="25"/>
      <c r="V39" s="25"/>
      <c r="W39" s="25"/>
    </row>
    <row r="40" spans="1:23" ht="15" customHeight="1">
      <c r="A40" s="25"/>
      <c r="B40" s="18">
        <v>2501</v>
      </c>
      <c r="C40" s="18">
        <v>23</v>
      </c>
      <c r="D40" s="19" t="s">
        <v>33</v>
      </c>
      <c r="E40" s="102" t="s">
        <v>1241</v>
      </c>
      <c r="F40" s="1293"/>
      <c r="G40" s="18" t="s">
        <v>1202</v>
      </c>
      <c r="H40" s="18" t="s">
        <v>74</v>
      </c>
      <c r="I40" s="523"/>
      <c r="J40" s="203">
        <v>2</v>
      </c>
      <c r="K40" s="48">
        <v>2000</v>
      </c>
      <c r="L40" s="534" t="str">
        <f t="shared" si="0"/>
        <v/>
      </c>
      <c r="M40" s="501" t="s">
        <v>23</v>
      </c>
      <c r="N40" s="429"/>
      <c r="P40" s="25"/>
      <c r="Q40" s="25"/>
      <c r="R40" s="25"/>
      <c r="S40" s="25"/>
      <c r="T40" s="25"/>
      <c r="U40" s="25"/>
      <c r="V40" s="25"/>
      <c r="W40" s="25"/>
    </row>
    <row r="41" spans="1:23" ht="15" customHeight="1">
      <c r="A41" s="25"/>
      <c r="B41" s="18">
        <v>2501</v>
      </c>
      <c r="C41" s="18">
        <v>23</v>
      </c>
      <c r="D41" s="19" t="s">
        <v>104</v>
      </c>
      <c r="E41" s="102" t="s">
        <v>1242</v>
      </c>
      <c r="F41" s="1293"/>
      <c r="G41" s="18" t="s">
        <v>1202</v>
      </c>
      <c r="H41" s="18" t="s">
        <v>154</v>
      </c>
      <c r="I41" s="523"/>
      <c r="J41" s="203">
        <v>2</v>
      </c>
      <c r="K41" s="48">
        <v>2500</v>
      </c>
      <c r="L41" s="534" t="str">
        <f t="shared" si="0"/>
        <v/>
      </c>
      <c r="M41" s="501" t="s">
        <v>23</v>
      </c>
      <c r="N41" s="429"/>
      <c r="P41" s="25"/>
      <c r="Q41" s="25"/>
      <c r="R41" s="25"/>
      <c r="S41" s="25"/>
      <c r="T41" s="25"/>
      <c r="U41" s="25"/>
      <c r="V41" s="25"/>
      <c r="W41" s="25"/>
    </row>
    <row r="42" spans="1:23" ht="15" customHeight="1">
      <c r="A42" s="25"/>
      <c r="B42" s="49">
        <v>2501</v>
      </c>
      <c r="C42" s="49">
        <v>23</v>
      </c>
      <c r="D42" s="103" t="s">
        <v>27</v>
      </c>
      <c r="E42" s="104" t="s">
        <v>1243</v>
      </c>
      <c r="F42" s="1350"/>
      <c r="G42" s="49" t="s">
        <v>1202</v>
      </c>
      <c r="H42" s="49" t="s">
        <v>157</v>
      </c>
      <c r="I42" s="1183" t="s">
        <v>1342</v>
      </c>
      <c r="J42" s="209">
        <v>2</v>
      </c>
      <c r="K42" s="50">
        <v>2500</v>
      </c>
      <c r="L42" s="481" t="str">
        <f t="shared" si="0"/>
        <v/>
      </c>
      <c r="M42" s="506" t="s">
        <v>23</v>
      </c>
      <c r="N42" s="429"/>
      <c r="P42" s="25"/>
      <c r="Q42" s="25"/>
      <c r="R42" s="25"/>
      <c r="S42" s="25"/>
      <c r="T42" s="25"/>
      <c r="U42" s="25"/>
      <c r="V42" s="25"/>
      <c r="W42" s="25"/>
    </row>
    <row r="43" spans="1:23" ht="15.75" customHeight="1">
      <c r="A43" s="4"/>
      <c r="B43" s="134">
        <v>2505</v>
      </c>
      <c r="C43" s="883" t="s">
        <v>1187</v>
      </c>
      <c r="D43" s="883" t="s">
        <v>1178</v>
      </c>
      <c r="E43" s="890" t="s">
        <v>1244</v>
      </c>
      <c r="F43" s="1365" t="s">
        <v>1190</v>
      </c>
      <c r="G43" s="134" t="s">
        <v>308</v>
      </c>
      <c r="H43" s="134" t="s">
        <v>98</v>
      </c>
      <c r="I43" s="1453"/>
      <c r="J43" s="1447">
        <v>1</v>
      </c>
      <c r="K43" s="1448">
        <v>2800</v>
      </c>
      <c r="L43" s="480" t="str">
        <f t="shared" si="0"/>
        <v/>
      </c>
      <c r="M43" s="501" t="s">
        <v>23</v>
      </c>
      <c r="N43" s="429"/>
      <c r="R43" s="44"/>
    </row>
    <row r="44" spans="1:23" ht="15.75" customHeight="1">
      <c r="A44" s="4"/>
      <c r="B44" s="18">
        <v>2505</v>
      </c>
      <c r="C44" s="19" t="s">
        <v>1187</v>
      </c>
      <c r="D44" s="19" t="s">
        <v>1179</v>
      </c>
      <c r="E44" s="891" t="s">
        <v>1245</v>
      </c>
      <c r="F44" s="1366"/>
      <c r="G44" s="18" t="s">
        <v>308</v>
      </c>
      <c r="H44" s="18" t="s">
        <v>32</v>
      </c>
      <c r="I44" s="1454"/>
      <c r="J44" s="1449">
        <v>1</v>
      </c>
      <c r="K44" s="1450">
        <v>2800</v>
      </c>
      <c r="L44" s="534" t="str">
        <f t="shared" si="0"/>
        <v/>
      </c>
      <c r="M44" s="508" t="s">
        <v>23</v>
      </c>
      <c r="N44" s="429"/>
      <c r="R44" s="44"/>
    </row>
    <row r="45" spans="1:23" ht="15.75" customHeight="1">
      <c r="A45" s="4"/>
      <c r="B45" s="18">
        <v>2505</v>
      </c>
      <c r="C45" s="19" t="s">
        <v>1187</v>
      </c>
      <c r="D45" s="19" t="s">
        <v>1180</v>
      </c>
      <c r="E45" s="891" t="s">
        <v>1246</v>
      </c>
      <c r="F45" s="1366"/>
      <c r="G45" s="18" t="s">
        <v>308</v>
      </c>
      <c r="H45" s="18" t="s">
        <v>35</v>
      </c>
      <c r="I45" s="1454"/>
      <c r="J45" s="1449">
        <v>1</v>
      </c>
      <c r="K45" s="1450">
        <v>3000</v>
      </c>
      <c r="L45" s="480" t="str">
        <f t="shared" si="0"/>
        <v/>
      </c>
      <c r="M45" s="508" t="s">
        <v>23</v>
      </c>
      <c r="N45" s="429"/>
      <c r="R45" s="44"/>
    </row>
    <row r="46" spans="1:23" ht="15.75" customHeight="1">
      <c r="A46" s="4"/>
      <c r="B46" s="18">
        <v>2505</v>
      </c>
      <c r="C46" s="19" t="s">
        <v>1187</v>
      </c>
      <c r="D46" s="19" t="s">
        <v>1181</v>
      </c>
      <c r="E46" s="891" t="s">
        <v>1247</v>
      </c>
      <c r="F46" s="1366"/>
      <c r="G46" s="18" t="s">
        <v>308</v>
      </c>
      <c r="H46" s="893" t="s">
        <v>106</v>
      </c>
      <c r="I46" s="1454"/>
      <c r="J46" s="1449">
        <v>1</v>
      </c>
      <c r="K46" s="1450">
        <v>3000</v>
      </c>
      <c r="L46" s="534" t="str">
        <f t="shared" si="0"/>
        <v/>
      </c>
      <c r="M46" s="508" t="s">
        <v>23</v>
      </c>
      <c r="N46" s="429"/>
      <c r="R46" s="44"/>
    </row>
    <row r="47" spans="1:23" ht="15.75" customHeight="1">
      <c r="A47" s="4"/>
      <c r="B47" s="18">
        <v>2505</v>
      </c>
      <c r="C47" s="19" t="s">
        <v>1188</v>
      </c>
      <c r="D47" s="19" t="s">
        <v>1178</v>
      </c>
      <c r="E47" s="891" t="s">
        <v>1248</v>
      </c>
      <c r="F47" s="1366"/>
      <c r="G47" s="18" t="s">
        <v>1186</v>
      </c>
      <c r="H47" s="18" t="s">
        <v>98</v>
      </c>
      <c r="I47" s="1454"/>
      <c r="J47" s="1449">
        <v>1</v>
      </c>
      <c r="K47" s="1450">
        <v>2800</v>
      </c>
      <c r="L47" s="534" t="str">
        <f t="shared" si="0"/>
        <v/>
      </c>
      <c r="M47" s="508" t="s">
        <v>23</v>
      </c>
      <c r="N47" s="429"/>
      <c r="R47" s="44"/>
    </row>
    <row r="48" spans="1:23" ht="15.75" customHeight="1">
      <c r="A48" s="4"/>
      <c r="B48" s="18">
        <v>2505</v>
      </c>
      <c r="C48" s="19" t="s">
        <v>1188</v>
      </c>
      <c r="D48" s="19" t="s">
        <v>1179</v>
      </c>
      <c r="E48" s="891" t="s">
        <v>1249</v>
      </c>
      <c r="F48" s="1366"/>
      <c r="G48" s="18" t="s">
        <v>1186</v>
      </c>
      <c r="H48" s="18" t="s">
        <v>32</v>
      </c>
      <c r="I48" s="1454"/>
      <c r="J48" s="1449">
        <v>1</v>
      </c>
      <c r="K48" s="1450">
        <v>2800</v>
      </c>
      <c r="L48" s="534" t="str">
        <f t="shared" si="0"/>
        <v/>
      </c>
      <c r="M48" s="508" t="s">
        <v>23</v>
      </c>
      <c r="N48" s="429"/>
      <c r="R48" s="44"/>
    </row>
    <row r="49" spans="1:18" ht="15.75" customHeight="1">
      <c r="A49" s="4"/>
      <c r="B49" s="18">
        <v>2505</v>
      </c>
      <c r="C49" s="19" t="s">
        <v>1188</v>
      </c>
      <c r="D49" s="19" t="s">
        <v>1180</v>
      </c>
      <c r="E49" s="891" t="s">
        <v>1250</v>
      </c>
      <c r="F49" s="1366"/>
      <c r="G49" s="18" t="s">
        <v>1186</v>
      </c>
      <c r="H49" s="18" t="s">
        <v>35</v>
      </c>
      <c r="I49" s="1454"/>
      <c r="J49" s="1449">
        <v>1</v>
      </c>
      <c r="K49" s="1450">
        <v>3000</v>
      </c>
      <c r="L49" s="534" t="str">
        <f t="shared" si="0"/>
        <v/>
      </c>
      <c r="M49" s="508" t="s">
        <v>23</v>
      </c>
      <c r="N49" s="429"/>
      <c r="R49" s="44"/>
    </row>
    <row r="50" spans="1:18" ht="15.75" customHeight="1">
      <c r="A50" s="4"/>
      <c r="B50" s="20">
        <v>2505</v>
      </c>
      <c r="C50" s="21" t="s">
        <v>1188</v>
      </c>
      <c r="D50" s="21" t="s">
        <v>1181</v>
      </c>
      <c r="E50" s="895" t="s">
        <v>1251</v>
      </c>
      <c r="F50" s="1367"/>
      <c r="G50" s="20" t="s">
        <v>1185</v>
      </c>
      <c r="H50" s="896" t="s">
        <v>106</v>
      </c>
      <c r="I50" s="1455"/>
      <c r="J50" s="1451">
        <v>1</v>
      </c>
      <c r="K50" s="1452">
        <v>3000</v>
      </c>
      <c r="L50" s="479" t="str">
        <f t="shared" si="0"/>
        <v/>
      </c>
      <c r="M50" s="506" t="s">
        <v>23</v>
      </c>
      <c r="N50" s="591"/>
      <c r="R50" s="44"/>
    </row>
    <row r="51" spans="1:18" ht="15.75" customHeight="1">
      <c r="A51" s="4"/>
      <c r="B51" s="71">
        <v>2402</v>
      </c>
      <c r="C51" s="112" t="s">
        <v>20</v>
      </c>
      <c r="D51" s="112" t="s">
        <v>79</v>
      </c>
      <c r="E51" s="347" t="s">
        <v>465</v>
      </c>
      <c r="F51" s="1360" t="s">
        <v>466</v>
      </c>
      <c r="G51" s="18" t="s">
        <v>22</v>
      </c>
      <c r="H51" s="18" t="s">
        <v>98</v>
      </c>
      <c r="I51" s="131"/>
      <c r="J51" s="510">
        <v>2</v>
      </c>
      <c r="K51" s="70">
        <v>1600</v>
      </c>
      <c r="L51" s="480" t="str">
        <f t="shared" si="0"/>
        <v/>
      </c>
      <c r="M51" s="501" t="s">
        <v>23</v>
      </c>
      <c r="N51" s="502"/>
      <c r="R51" s="44"/>
    </row>
    <row r="52" spans="1:18" ht="15.75" customHeight="1">
      <c r="A52" s="4"/>
      <c r="B52" s="71">
        <v>2402</v>
      </c>
      <c r="C52" s="19" t="s">
        <v>20</v>
      </c>
      <c r="D52" s="19" t="s">
        <v>28</v>
      </c>
      <c r="E52" s="249" t="s">
        <v>467</v>
      </c>
      <c r="F52" s="1361"/>
      <c r="G52" s="18" t="s">
        <v>22</v>
      </c>
      <c r="H52" s="18" t="s">
        <v>32</v>
      </c>
      <c r="I52" s="648"/>
      <c r="J52" s="509">
        <v>2</v>
      </c>
      <c r="K52" s="48">
        <v>1600</v>
      </c>
      <c r="L52" s="534" t="str">
        <f t="shared" si="0"/>
        <v/>
      </c>
      <c r="M52" s="508" t="s">
        <v>23</v>
      </c>
      <c r="N52" s="502"/>
      <c r="R52" s="44"/>
    </row>
    <row r="53" spans="1:18" ht="15.75" customHeight="1">
      <c r="A53" s="4"/>
      <c r="B53" s="71">
        <v>2402</v>
      </c>
      <c r="C53" s="19" t="s">
        <v>20</v>
      </c>
      <c r="D53" s="176" t="s">
        <v>33</v>
      </c>
      <c r="E53" s="268" t="s">
        <v>468</v>
      </c>
      <c r="F53" s="1361"/>
      <c r="G53" s="18" t="s">
        <v>22</v>
      </c>
      <c r="H53" s="51" t="s">
        <v>35</v>
      </c>
      <c r="I53" s="131"/>
      <c r="J53" s="509">
        <v>2</v>
      </c>
      <c r="K53" s="48">
        <v>1600</v>
      </c>
      <c r="L53" s="480" t="str">
        <f t="shared" si="0"/>
        <v/>
      </c>
      <c r="M53" s="508" t="s">
        <v>23</v>
      </c>
      <c r="N53" s="502"/>
      <c r="R53" s="44"/>
    </row>
    <row r="54" spans="1:18" ht="15.75" customHeight="1">
      <c r="A54" s="4"/>
      <c r="B54" s="71">
        <v>2402</v>
      </c>
      <c r="C54" s="19" t="s">
        <v>20</v>
      </c>
      <c r="D54" s="176" t="s">
        <v>104</v>
      </c>
      <c r="E54" s="268" t="s">
        <v>469</v>
      </c>
      <c r="F54" s="1361"/>
      <c r="G54" s="18" t="s">
        <v>22</v>
      </c>
      <c r="H54" s="1126" t="s">
        <v>106</v>
      </c>
      <c r="I54" s="131"/>
      <c r="J54" s="509">
        <v>2</v>
      </c>
      <c r="K54" s="48">
        <v>1600</v>
      </c>
      <c r="L54" s="534" t="str">
        <f t="shared" si="0"/>
        <v/>
      </c>
      <c r="M54" s="508" t="s">
        <v>23</v>
      </c>
      <c r="N54" s="502"/>
      <c r="R54" s="44"/>
    </row>
    <row r="55" spans="1:18" ht="15.75" customHeight="1">
      <c r="A55" s="4"/>
      <c r="B55" s="71">
        <v>2402</v>
      </c>
      <c r="C55" s="19" t="s">
        <v>104</v>
      </c>
      <c r="D55" s="176" t="s">
        <v>79</v>
      </c>
      <c r="E55" s="268" t="s">
        <v>470</v>
      </c>
      <c r="F55" s="1361"/>
      <c r="G55" s="18" t="s">
        <v>143</v>
      </c>
      <c r="H55" s="18" t="s">
        <v>98</v>
      </c>
      <c r="I55" s="613"/>
      <c r="J55" s="509">
        <v>2</v>
      </c>
      <c r="K55" s="48">
        <v>1600</v>
      </c>
      <c r="L55" s="534" t="str">
        <f t="shared" si="0"/>
        <v/>
      </c>
      <c r="M55" s="508" t="s">
        <v>23</v>
      </c>
      <c r="N55" s="502"/>
      <c r="R55" s="44"/>
    </row>
    <row r="56" spans="1:18" ht="15.75" customHeight="1">
      <c r="A56" s="4"/>
      <c r="B56" s="71">
        <v>2402</v>
      </c>
      <c r="C56" s="19" t="s">
        <v>104</v>
      </c>
      <c r="D56" s="176" t="s">
        <v>28</v>
      </c>
      <c r="E56" s="250" t="s">
        <v>471</v>
      </c>
      <c r="F56" s="1361"/>
      <c r="G56" s="18" t="s">
        <v>143</v>
      </c>
      <c r="H56" s="18" t="s">
        <v>32</v>
      </c>
      <c r="I56" s="613"/>
      <c r="J56" s="509">
        <v>2</v>
      </c>
      <c r="K56" s="48">
        <v>1600</v>
      </c>
      <c r="L56" s="534" t="str">
        <f t="shared" si="0"/>
        <v/>
      </c>
      <c r="M56" s="508" t="s">
        <v>23</v>
      </c>
      <c r="N56" s="502"/>
      <c r="R56" s="44"/>
    </row>
    <row r="57" spans="1:18" ht="15.75" customHeight="1">
      <c r="A57" s="4"/>
      <c r="B57" s="71">
        <v>2402</v>
      </c>
      <c r="C57" s="118" t="s">
        <v>104</v>
      </c>
      <c r="D57" s="118" t="s">
        <v>33</v>
      </c>
      <c r="E57" s="348" t="s">
        <v>472</v>
      </c>
      <c r="F57" s="1361"/>
      <c r="G57" s="18" t="s">
        <v>143</v>
      </c>
      <c r="H57" s="51" t="s">
        <v>35</v>
      </c>
      <c r="I57" s="613"/>
      <c r="J57" s="509">
        <v>2</v>
      </c>
      <c r="K57" s="48">
        <v>1600</v>
      </c>
      <c r="L57" s="534" t="str">
        <f t="shared" si="0"/>
        <v/>
      </c>
      <c r="M57" s="508" t="s">
        <v>23</v>
      </c>
      <c r="N57" s="502"/>
      <c r="R57" s="44"/>
    </row>
    <row r="58" spans="1:18" ht="15.75" customHeight="1">
      <c r="A58" s="4"/>
      <c r="B58" s="49">
        <v>2402</v>
      </c>
      <c r="C58" s="103" t="s">
        <v>104</v>
      </c>
      <c r="D58" s="103" t="s">
        <v>104</v>
      </c>
      <c r="E58" s="248" t="s">
        <v>473</v>
      </c>
      <c r="F58" s="1362"/>
      <c r="G58" s="49" t="s">
        <v>143</v>
      </c>
      <c r="H58" s="1127" t="s">
        <v>106</v>
      </c>
      <c r="I58" s="1169"/>
      <c r="J58" s="385">
        <v>2</v>
      </c>
      <c r="K58" s="50">
        <v>1600</v>
      </c>
      <c r="L58" s="479" t="str">
        <f t="shared" si="0"/>
        <v/>
      </c>
      <c r="M58" s="506" t="s">
        <v>23</v>
      </c>
      <c r="N58" s="498"/>
      <c r="R58" s="44"/>
    </row>
    <row r="59" spans="1:18" ht="15.75" customHeight="1">
      <c r="A59" s="4"/>
      <c r="B59" s="451">
        <v>2403</v>
      </c>
      <c r="C59" s="112" t="s">
        <v>20</v>
      </c>
      <c r="D59" s="140" t="s">
        <v>79</v>
      </c>
      <c r="E59" s="266" t="s">
        <v>474</v>
      </c>
      <c r="F59" s="1360" t="s">
        <v>475</v>
      </c>
      <c r="G59" s="451" t="s">
        <v>22</v>
      </c>
      <c r="H59" s="451" t="s">
        <v>98</v>
      </c>
      <c r="I59" s="1168" t="s">
        <v>1346</v>
      </c>
      <c r="J59" s="386">
        <v>2</v>
      </c>
      <c r="K59" s="137">
        <v>1500</v>
      </c>
      <c r="L59" s="528" t="str">
        <f t="shared" si="0"/>
        <v/>
      </c>
      <c r="M59" s="501" t="s">
        <v>23</v>
      </c>
      <c r="N59" s="502"/>
      <c r="R59" s="44"/>
    </row>
    <row r="60" spans="1:18" ht="15.75" customHeight="1">
      <c r="A60" s="4"/>
      <c r="B60" s="51">
        <v>2403</v>
      </c>
      <c r="C60" s="19" t="s">
        <v>20</v>
      </c>
      <c r="D60" s="118" t="s">
        <v>28</v>
      </c>
      <c r="E60" s="350" t="s">
        <v>476</v>
      </c>
      <c r="F60" s="1361"/>
      <c r="G60" s="51" t="s">
        <v>22</v>
      </c>
      <c r="H60" s="51" t="s">
        <v>32</v>
      </c>
      <c r="I60" s="648" t="s">
        <v>1345</v>
      </c>
      <c r="J60" s="387">
        <v>2</v>
      </c>
      <c r="K60" s="219">
        <v>1500</v>
      </c>
      <c r="L60" s="534" t="str">
        <f t="shared" si="0"/>
        <v/>
      </c>
      <c r="M60" s="508" t="s">
        <v>23</v>
      </c>
      <c r="N60" s="502"/>
      <c r="R60" s="44"/>
    </row>
    <row r="61" spans="1:18" ht="15.75" customHeight="1">
      <c r="A61" s="4"/>
      <c r="B61" s="51">
        <v>2403</v>
      </c>
      <c r="C61" s="19" t="s">
        <v>20</v>
      </c>
      <c r="D61" s="118" t="s">
        <v>33</v>
      </c>
      <c r="E61" s="350" t="s">
        <v>477</v>
      </c>
      <c r="F61" s="1361"/>
      <c r="G61" s="51" t="s">
        <v>22</v>
      </c>
      <c r="H61" s="51" t="s">
        <v>35</v>
      </c>
      <c r="I61" s="131" t="s">
        <v>1347</v>
      </c>
      <c r="J61" s="387">
        <v>2</v>
      </c>
      <c r="K61" s="219">
        <v>1700</v>
      </c>
      <c r="L61" s="480" t="str">
        <f t="shared" si="0"/>
        <v/>
      </c>
      <c r="M61" s="508" t="s">
        <v>23</v>
      </c>
      <c r="N61" s="502"/>
      <c r="R61" s="44"/>
    </row>
    <row r="62" spans="1:18" ht="15.75" customHeight="1">
      <c r="A62" s="4"/>
      <c r="B62" s="51">
        <v>2403</v>
      </c>
      <c r="C62" s="19" t="s">
        <v>20</v>
      </c>
      <c r="D62" s="118" t="s">
        <v>104</v>
      </c>
      <c r="E62" s="350" t="s">
        <v>478</v>
      </c>
      <c r="F62" s="1361"/>
      <c r="G62" s="51" t="s">
        <v>22</v>
      </c>
      <c r="H62" s="51" t="s">
        <v>106</v>
      </c>
      <c r="I62" s="131" t="s">
        <v>1347</v>
      </c>
      <c r="J62" s="387">
        <v>2</v>
      </c>
      <c r="K62" s="219">
        <v>1700</v>
      </c>
      <c r="L62" s="478" t="str">
        <f t="shared" si="0"/>
        <v/>
      </c>
      <c r="M62" s="508" t="s">
        <v>23</v>
      </c>
      <c r="N62" s="502"/>
      <c r="R62" s="44"/>
    </row>
    <row r="63" spans="1:18" ht="15.75" customHeight="1">
      <c r="A63" s="4"/>
      <c r="B63" s="51">
        <v>2403</v>
      </c>
      <c r="C63" s="19" t="s">
        <v>104</v>
      </c>
      <c r="D63" s="118" t="s">
        <v>79</v>
      </c>
      <c r="E63" s="348" t="s">
        <v>479</v>
      </c>
      <c r="F63" s="1361"/>
      <c r="G63" s="51" t="s">
        <v>143</v>
      </c>
      <c r="H63" s="51" t="s">
        <v>98</v>
      </c>
      <c r="I63" s="131" t="s">
        <v>1318</v>
      </c>
      <c r="J63" s="387">
        <v>2</v>
      </c>
      <c r="K63" s="219">
        <v>1500</v>
      </c>
      <c r="L63" s="534" t="str">
        <f t="shared" si="0"/>
        <v/>
      </c>
      <c r="M63" s="508" t="s">
        <v>23</v>
      </c>
      <c r="N63" s="502"/>
      <c r="R63" s="44"/>
    </row>
    <row r="64" spans="1:18" ht="15.75" customHeight="1">
      <c r="A64" s="4"/>
      <c r="B64" s="51">
        <v>2403</v>
      </c>
      <c r="C64" s="19" t="s">
        <v>104</v>
      </c>
      <c r="D64" s="118" t="s">
        <v>28</v>
      </c>
      <c r="E64" s="249" t="s">
        <v>480</v>
      </c>
      <c r="F64" s="1361"/>
      <c r="G64" s="51" t="s">
        <v>143</v>
      </c>
      <c r="H64" s="51" t="s">
        <v>32</v>
      </c>
      <c r="I64" s="613"/>
      <c r="J64" s="387">
        <v>2</v>
      </c>
      <c r="K64" s="219">
        <v>1500</v>
      </c>
      <c r="L64" s="528" t="str">
        <f t="shared" si="0"/>
        <v/>
      </c>
      <c r="M64" s="508" t="s">
        <v>23</v>
      </c>
      <c r="N64" s="502"/>
      <c r="R64" s="44"/>
    </row>
    <row r="65" spans="1:18" ht="15.75" customHeight="1">
      <c r="A65" s="4"/>
      <c r="B65" s="51">
        <v>2403</v>
      </c>
      <c r="C65" s="118" t="s">
        <v>104</v>
      </c>
      <c r="D65" s="118" t="s">
        <v>33</v>
      </c>
      <c r="E65" s="350" t="s">
        <v>481</v>
      </c>
      <c r="F65" s="1361"/>
      <c r="G65" s="51" t="s">
        <v>143</v>
      </c>
      <c r="H65" s="51" t="s">
        <v>35</v>
      </c>
      <c r="I65" s="131" t="s">
        <v>1347</v>
      </c>
      <c r="J65" s="387">
        <v>2</v>
      </c>
      <c r="K65" s="219">
        <v>1700</v>
      </c>
      <c r="L65" s="480" t="str">
        <f t="shared" si="0"/>
        <v/>
      </c>
      <c r="M65" s="508" t="s">
        <v>23</v>
      </c>
      <c r="N65" s="502"/>
      <c r="R65" s="44"/>
    </row>
    <row r="66" spans="1:18" ht="15.75" customHeight="1">
      <c r="A66" s="4"/>
      <c r="B66" s="49">
        <v>2403</v>
      </c>
      <c r="C66" s="103" t="s">
        <v>104</v>
      </c>
      <c r="D66" s="103" t="s">
        <v>104</v>
      </c>
      <c r="E66" s="349" t="s">
        <v>482</v>
      </c>
      <c r="F66" s="1362"/>
      <c r="G66" s="49" t="s">
        <v>143</v>
      </c>
      <c r="H66" s="49" t="s">
        <v>106</v>
      </c>
      <c r="I66" s="131" t="s">
        <v>1347</v>
      </c>
      <c r="J66" s="387">
        <v>2</v>
      </c>
      <c r="K66" s="50">
        <v>1700</v>
      </c>
      <c r="L66" s="479" t="str">
        <f t="shared" si="0"/>
        <v/>
      </c>
      <c r="M66" s="506" t="s">
        <v>23</v>
      </c>
      <c r="N66" s="498"/>
      <c r="R66" s="44"/>
    </row>
    <row r="67" spans="1:18" ht="15.75" customHeight="1">
      <c r="B67" s="457">
        <v>2308</v>
      </c>
      <c r="C67" s="96" t="s">
        <v>402</v>
      </c>
      <c r="D67" s="96" t="s">
        <v>79</v>
      </c>
      <c r="E67" s="166" t="s">
        <v>483</v>
      </c>
      <c r="F67" s="1296" t="s">
        <v>484</v>
      </c>
      <c r="G67" s="457" t="s">
        <v>403</v>
      </c>
      <c r="H67" s="454" t="s">
        <v>98</v>
      </c>
      <c r="I67" s="458" t="s">
        <v>1325</v>
      </c>
      <c r="J67" s="458">
        <v>1</v>
      </c>
      <c r="K67" s="58">
        <v>3500</v>
      </c>
      <c r="L67" s="480" t="str">
        <f t="shared" si="0"/>
        <v/>
      </c>
      <c r="M67" s="405" t="s">
        <v>23</v>
      </c>
      <c r="N67" s="502"/>
    </row>
    <row r="68" spans="1:18" ht="15.75" customHeight="1">
      <c r="B68" s="457">
        <v>2308</v>
      </c>
      <c r="C68" s="96" t="s">
        <v>402</v>
      </c>
      <c r="D68" s="96" t="s">
        <v>28</v>
      </c>
      <c r="E68" s="162" t="s">
        <v>485</v>
      </c>
      <c r="F68" s="1296"/>
      <c r="G68" s="1129" t="s">
        <v>403</v>
      </c>
      <c r="H68" s="1128" t="s">
        <v>32</v>
      </c>
      <c r="I68" s="1128" t="s">
        <v>1327</v>
      </c>
      <c r="J68" s="1128">
        <v>1</v>
      </c>
      <c r="K68" s="1131">
        <v>3800</v>
      </c>
      <c r="L68" s="1135" t="str">
        <f t="shared" si="0"/>
        <v/>
      </c>
      <c r="M68" s="1133" t="s">
        <v>23</v>
      </c>
      <c r="N68" s="502"/>
    </row>
    <row r="69" spans="1:18" ht="15.75" customHeight="1">
      <c r="B69" s="457">
        <v>2308</v>
      </c>
      <c r="C69" s="96" t="s">
        <v>402</v>
      </c>
      <c r="D69" s="96" t="s">
        <v>33</v>
      </c>
      <c r="E69" s="156" t="s">
        <v>486</v>
      </c>
      <c r="F69" s="1296"/>
      <c r="G69" s="457" t="s">
        <v>403</v>
      </c>
      <c r="H69" s="459" t="s">
        <v>35</v>
      </c>
      <c r="I69" s="615"/>
      <c r="J69" s="459">
        <v>1</v>
      </c>
      <c r="K69" s="58">
        <v>4000</v>
      </c>
      <c r="L69" s="534" t="str">
        <f t="shared" si="0"/>
        <v/>
      </c>
      <c r="M69" s="402" t="s">
        <v>23</v>
      </c>
      <c r="N69" s="502"/>
    </row>
    <row r="70" spans="1:18" ht="15.75" customHeight="1">
      <c r="B70" s="457">
        <v>2308</v>
      </c>
      <c r="C70" s="96" t="s">
        <v>211</v>
      </c>
      <c r="D70" s="96" t="s">
        <v>79</v>
      </c>
      <c r="E70" s="162" t="s">
        <v>487</v>
      </c>
      <c r="F70" s="1296"/>
      <c r="G70" s="457" t="s">
        <v>214</v>
      </c>
      <c r="H70" s="459" t="s">
        <v>98</v>
      </c>
      <c r="I70" s="615"/>
      <c r="J70" s="459">
        <v>1</v>
      </c>
      <c r="K70" s="58">
        <v>3500</v>
      </c>
      <c r="L70" s="534" t="str">
        <f t="shared" si="0"/>
        <v/>
      </c>
      <c r="M70" s="402" t="s">
        <v>23</v>
      </c>
      <c r="N70" s="502"/>
    </row>
    <row r="71" spans="1:18" ht="15.75" customHeight="1">
      <c r="B71" s="457">
        <v>2308</v>
      </c>
      <c r="C71" s="96" t="s">
        <v>211</v>
      </c>
      <c r="D71" s="96" t="s">
        <v>28</v>
      </c>
      <c r="E71" s="162" t="s">
        <v>488</v>
      </c>
      <c r="F71" s="1296"/>
      <c r="G71" s="457" t="s">
        <v>214</v>
      </c>
      <c r="H71" s="459" t="s">
        <v>32</v>
      </c>
      <c r="I71" s="459" t="s">
        <v>1325</v>
      </c>
      <c r="J71" s="459">
        <v>1</v>
      </c>
      <c r="K71" s="58">
        <v>3800</v>
      </c>
      <c r="L71" s="480" t="str">
        <f t="shared" si="0"/>
        <v/>
      </c>
      <c r="M71" s="402" t="s">
        <v>23</v>
      </c>
      <c r="N71" s="502"/>
    </row>
    <row r="72" spans="1:18" ht="15.75" customHeight="1">
      <c r="B72" s="457">
        <v>2308</v>
      </c>
      <c r="C72" s="96" t="s">
        <v>211</v>
      </c>
      <c r="D72" s="96" t="s">
        <v>33</v>
      </c>
      <c r="E72" s="156" t="s">
        <v>489</v>
      </c>
      <c r="F72" s="1296"/>
      <c r="G72" s="457" t="s">
        <v>214</v>
      </c>
      <c r="H72" s="459" t="s">
        <v>35</v>
      </c>
      <c r="I72" s="615"/>
      <c r="J72" s="459">
        <v>1</v>
      </c>
      <c r="K72" s="58">
        <v>4000</v>
      </c>
      <c r="L72" s="534" t="str">
        <f t="shared" ref="L72:L105" si="1">IFERROR(IF(N72=0,"",ROUNDUP(N72/J72,0)),"")</f>
        <v/>
      </c>
      <c r="M72" s="402" t="s">
        <v>23</v>
      </c>
      <c r="N72" s="502"/>
    </row>
    <row r="73" spans="1:18" ht="15.75" customHeight="1">
      <c r="B73" s="457">
        <v>2308</v>
      </c>
      <c r="C73" s="96" t="s">
        <v>207</v>
      </c>
      <c r="D73" s="96" t="s">
        <v>79</v>
      </c>
      <c r="E73" s="162" t="s">
        <v>490</v>
      </c>
      <c r="F73" s="1296"/>
      <c r="G73" s="457" t="s">
        <v>181</v>
      </c>
      <c r="H73" s="459" t="s">
        <v>98</v>
      </c>
      <c r="I73" s="459" t="s">
        <v>1325</v>
      </c>
      <c r="J73" s="459">
        <v>1</v>
      </c>
      <c r="K73" s="58">
        <v>3500</v>
      </c>
      <c r="L73" s="528" t="str">
        <f t="shared" si="1"/>
        <v/>
      </c>
      <c r="M73" s="402" t="s">
        <v>23</v>
      </c>
      <c r="N73" s="502"/>
    </row>
    <row r="74" spans="1:18" ht="15.75" customHeight="1">
      <c r="B74" s="457">
        <v>2308</v>
      </c>
      <c r="C74" s="96" t="s">
        <v>207</v>
      </c>
      <c r="D74" s="96" t="s">
        <v>28</v>
      </c>
      <c r="E74" s="162" t="s">
        <v>491</v>
      </c>
      <c r="F74" s="1296"/>
      <c r="G74" s="457" t="s">
        <v>181</v>
      </c>
      <c r="H74" s="459" t="s">
        <v>32</v>
      </c>
      <c r="I74" s="459" t="s">
        <v>1325</v>
      </c>
      <c r="J74" s="459">
        <v>1</v>
      </c>
      <c r="K74" s="58">
        <v>3800</v>
      </c>
      <c r="L74" s="528" t="str">
        <f t="shared" si="1"/>
        <v/>
      </c>
      <c r="M74" s="402" t="s">
        <v>23</v>
      </c>
      <c r="N74" s="502"/>
    </row>
    <row r="75" spans="1:18" ht="15.75" customHeight="1">
      <c r="B75" s="456">
        <v>2308</v>
      </c>
      <c r="C75" s="175" t="s">
        <v>207</v>
      </c>
      <c r="D75" s="175" t="s">
        <v>33</v>
      </c>
      <c r="E75" s="157" t="s">
        <v>492</v>
      </c>
      <c r="F75" s="1363"/>
      <c r="G75" s="444" t="s">
        <v>181</v>
      </c>
      <c r="H75" s="444" t="s">
        <v>35</v>
      </c>
      <c r="I75" s="220"/>
      <c r="J75" s="456">
        <v>1</v>
      </c>
      <c r="K75" s="55">
        <v>4000</v>
      </c>
      <c r="L75" s="479" t="str">
        <f t="shared" si="1"/>
        <v/>
      </c>
      <c r="M75" s="424" t="s">
        <v>23</v>
      </c>
      <c r="N75" s="498"/>
    </row>
    <row r="76" spans="1:18" ht="15.75" customHeight="1">
      <c r="B76" s="458">
        <v>2309</v>
      </c>
      <c r="C76" s="99" t="s">
        <v>402</v>
      </c>
      <c r="D76" s="99" t="s">
        <v>79</v>
      </c>
      <c r="E76" s="154" t="s">
        <v>493</v>
      </c>
      <c r="F76" s="1348" t="s">
        <v>494</v>
      </c>
      <c r="G76" s="1170" t="s">
        <v>403</v>
      </c>
      <c r="H76" s="1171" t="s">
        <v>98</v>
      </c>
      <c r="I76" s="1170" t="s">
        <v>1327</v>
      </c>
      <c r="J76" s="1170">
        <v>1</v>
      </c>
      <c r="K76" s="1172">
        <v>2500</v>
      </c>
      <c r="L76" s="1173" t="str">
        <f t="shared" si="1"/>
        <v/>
      </c>
      <c r="M76" s="1174" t="s">
        <v>23</v>
      </c>
      <c r="N76" s="1134"/>
    </row>
    <row r="77" spans="1:18" ht="15.75" customHeight="1">
      <c r="B77" s="457">
        <v>2309</v>
      </c>
      <c r="C77" s="96" t="s">
        <v>402</v>
      </c>
      <c r="D77" s="96" t="s">
        <v>28</v>
      </c>
      <c r="E77" s="161" t="s">
        <v>495</v>
      </c>
      <c r="F77" s="1364"/>
      <c r="G77" s="457" t="s">
        <v>403</v>
      </c>
      <c r="H77" s="459" t="s">
        <v>32</v>
      </c>
      <c r="I77" s="615"/>
      <c r="J77" s="457">
        <v>1</v>
      </c>
      <c r="K77" s="58">
        <v>3000</v>
      </c>
      <c r="L77" s="528" t="str">
        <f t="shared" si="1"/>
        <v/>
      </c>
      <c r="M77" s="402" t="s">
        <v>23</v>
      </c>
      <c r="N77" s="502"/>
    </row>
    <row r="78" spans="1:18" ht="15.75" customHeight="1">
      <c r="B78" s="457">
        <v>2309</v>
      </c>
      <c r="C78" s="96" t="s">
        <v>211</v>
      </c>
      <c r="D78" s="96" t="s">
        <v>79</v>
      </c>
      <c r="E78" s="161" t="s">
        <v>496</v>
      </c>
      <c r="F78" s="1364"/>
      <c r="G78" s="1129" t="s">
        <v>214</v>
      </c>
      <c r="H78" s="1130" t="s">
        <v>98</v>
      </c>
      <c r="I78" s="1128" t="s">
        <v>1327</v>
      </c>
      <c r="J78" s="1129">
        <v>1</v>
      </c>
      <c r="K78" s="1131">
        <v>2500</v>
      </c>
      <c r="L78" s="1132" t="str">
        <f t="shared" si="1"/>
        <v/>
      </c>
      <c r="M78" s="1133" t="s">
        <v>23</v>
      </c>
      <c r="N78" s="1134"/>
    </row>
    <row r="79" spans="1:18" ht="15.75" customHeight="1">
      <c r="B79" s="457">
        <v>2309</v>
      </c>
      <c r="C79" s="96" t="s">
        <v>211</v>
      </c>
      <c r="D79" s="96" t="s">
        <v>28</v>
      </c>
      <c r="E79" s="162" t="s">
        <v>497</v>
      </c>
      <c r="F79" s="1364"/>
      <c r="G79" s="457" t="s">
        <v>214</v>
      </c>
      <c r="H79" s="459" t="s">
        <v>32</v>
      </c>
      <c r="I79" s="615"/>
      <c r="J79" s="457">
        <v>1</v>
      </c>
      <c r="K79" s="58">
        <v>3000</v>
      </c>
      <c r="L79" s="528" t="str">
        <f t="shared" si="1"/>
        <v/>
      </c>
      <c r="M79" s="402" t="s">
        <v>23</v>
      </c>
      <c r="N79" s="600"/>
    </row>
    <row r="80" spans="1:18" ht="15.75" customHeight="1">
      <c r="B80" s="457">
        <v>2309</v>
      </c>
      <c r="C80" s="96" t="s">
        <v>207</v>
      </c>
      <c r="D80" s="96" t="s">
        <v>79</v>
      </c>
      <c r="E80" s="166" t="s">
        <v>498</v>
      </c>
      <c r="F80" s="1364"/>
      <c r="G80" s="457" t="s">
        <v>181</v>
      </c>
      <c r="H80" s="459" t="s">
        <v>98</v>
      </c>
      <c r="I80" s="459" t="s">
        <v>1325</v>
      </c>
      <c r="J80" s="457">
        <v>1</v>
      </c>
      <c r="K80" s="58">
        <v>2500</v>
      </c>
      <c r="L80" s="528" t="str">
        <f t="shared" si="1"/>
        <v/>
      </c>
      <c r="M80" s="402" t="s">
        <v>23</v>
      </c>
      <c r="N80" s="502"/>
    </row>
    <row r="81" spans="2:15" ht="15.75" customHeight="1">
      <c r="B81" s="444">
        <v>2309</v>
      </c>
      <c r="C81" s="175" t="s">
        <v>207</v>
      </c>
      <c r="D81" s="175" t="s">
        <v>28</v>
      </c>
      <c r="E81" s="157" t="s">
        <v>499</v>
      </c>
      <c r="F81" s="1306"/>
      <c r="G81" s="444" t="s">
        <v>181</v>
      </c>
      <c r="H81" s="456" t="s">
        <v>32</v>
      </c>
      <c r="I81" s="220"/>
      <c r="J81" s="444">
        <v>1</v>
      </c>
      <c r="K81" s="189">
        <v>3000</v>
      </c>
      <c r="L81" s="480" t="str">
        <f t="shared" si="1"/>
        <v/>
      </c>
      <c r="M81" s="404" t="s">
        <v>23</v>
      </c>
      <c r="N81" s="556"/>
    </row>
    <row r="82" spans="2:15" ht="15.75" customHeight="1">
      <c r="B82" s="458">
        <v>2310</v>
      </c>
      <c r="C82" s="99" t="s">
        <v>402</v>
      </c>
      <c r="D82" s="99" t="s">
        <v>79</v>
      </c>
      <c r="E82" s="163" t="s">
        <v>500</v>
      </c>
      <c r="F82" s="1348" t="s">
        <v>501</v>
      </c>
      <c r="G82" s="458" t="s">
        <v>403</v>
      </c>
      <c r="H82" s="458" t="s">
        <v>98</v>
      </c>
      <c r="I82" s="614"/>
      <c r="J82" s="458">
        <v>1</v>
      </c>
      <c r="K82" s="56">
        <v>2000</v>
      </c>
      <c r="L82" s="626" t="str">
        <f t="shared" si="1"/>
        <v/>
      </c>
      <c r="M82" s="403" t="s">
        <v>23</v>
      </c>
      <c r="N82" s="601"/>
    </row>
    <row r="83" spans="2:15" ht="15.75" customHeight="1">
      <c r="B83" s="457">
        <v>2310</v>
      </c>
      <c r="C83" s="96" t="s">
        <v>402</v>
      </c>
      <c r="D83" s="96" t="s">
        <v>28</v>
      </c>
      <c r="E83" s="156" t="s">
        <v>502</v>
      </c>
      <c r="F83" s="1364"/>
      <c r="G83" s="457" t="s">
        <v>403</v>
      </c>
      <c r="H83" s="457" t="s">
        <v>32</v>
      </c>
      <c r="I83" s="615"/>
      <c r="J83" s="457">
        <v>1</v>
      </c>
      <c r="K83" s="58">
        <v>2300</v>
      </c>
      <c r="L83" s="528" t="str">
        <f t="shared" si="1"/>
        <v/>
      </c>
      <c r="M83" s="405" t="s">
        <v>23</v>
      </c>
      <c r="N83" s="502"/>
    </row>
    <row r="84" spans="2:15" ht="15.75" customHeight="1">
      <c r="B84" s="457">
        <v>2310</v>
      </c>
      <c r="C84" s="96" t="s">
        <v>211</v>
      </c>
      <c r="D84" s="96" t="s">
        <v>79</v>
      </c>
      <c r="E84" s="161" t="s">
        <v>503</v>
      </c>
      <c r="F84" s="1364"/>
      <c r="G84" s="457" t="s">
        <v>214</v>
      </c>
      <c r="H84" s="457" t="s">
        <v>98</v>
      </c>
      <c r="I84" s="459" t="s">
        <v>1325</v>
      </c>
      <c r="J84" s="457">
        <v>1</v>
      </c>
      <c r="K84" s="58">
        <v>2000</v>
      </c>
      <c r="L84" s="528" t="str">
        <f t="shared" si="1"/>
        <v/>
      </c>
      <c r="M84" s="405" t="s">
        <v>23</v>
      </c>
      <c r="N84" s="502"/>
    </row>
    <row r="85" spans="2:15" ht="15.75" customHeight="1">
      <c r="B85" s="457">
        <v>2310</v>
      </c>
      <c r="C85" s="96" t="s">
        <v>211</v>
      </c>
      <c r="D85" s="96" t="s">
        <v>28</v>
      </c>
      <c r="E85" s="162" t="s">
        <v>504</v>
      </c>
      <c r="F85" s="1364"/>
      <c r="G85" s="457" t="s">
        <v>214</v>
      </c>
      <c r="H85" s="457" t="s">
        <v>32</v>
      </c>
      <c r="I85" s="615"/>
      <c r="J85" s="457">
        <v>1</v>
      </c>
      <c r="K85" s="58">
        <v>2300</v>
      </c>
      <c r="L85" s="528" t="str">
        <f t="shared" si="1"/>
        <v/>
      </c>
      <c r="M85" s="405" t="s">
        <v>23</v>
      </c>
      <c r="N85" s="502"/>
    </row>
    <row r="86" spans="2:15" ht="15.75" customHeight="1">
      <c r="B86" s="457">
        <v>2310</v>
      </c>
      <c r="C86" s="96" t="s">
        <v>207</v>
      </c>
      <c r="D86" s="96" t="s">
        <v>79</v>
      </c>
      <c r="E86" s="156" t="s">
        <v>505</v>
      </c>
      <c r="F86" s="1364"/>
      <c r="G86" s="457" t="s">
        <v>181</v>
      </c>
      <c r="H86" s="457" t="s">
        <v>98</v>
      </c>
      <c r="I86" s="615"/>
      <c r="J86" s="457">
        <v>1</v>
      </c>
      <c r="K86" s="58">
        <v>2000</v>
      </c>
      <c r="L86" s="528" t="str">
        <f t="shared" si="1"/>
        <v/>
      </c>
      <c r="M86" s="405" t="s">
        <v>23</v>
      </c>
      <c r="N86" s="502"/>
    </row>
    <row r="87" spans="2:15" ht="15.75" customHeight="1">
      <c r="B87" s="444">
        <v>2310</v>
      </c>
      <c r="C87" s="175" t="s">
        <v>207</v>
      </c>
      <c r="D87" s="175" t="s">
        <v>28</v>
      </c>
      <c r="E87" s="164" t="s">
        <v>506</v>
      </c>
      <c r="F87" s="1306"/>
      <c r="G87" s="444" t="s">
        <v>181</v>
      </c>
      <c r="H87" s="444" t="s">
        <v>32</v>
      </c>
      <c r="I87" s="220"/>
      <c r="J87" s="444">
        <v>1</v>
      </c>
      <c r="K87" s="170">
        <v>2300</v>
      </c>
      <c r="L87" s="479" t="str">
        <f t="shared" si="1"/>
        <v/>
      </c>
      <c r="M87" s="424" t="s">
        <v>23</v>
      </c>
      <c r="N87" s="556"/>
    </row>
    <row r="88" spans="2:15" ht="15.75" customHeight="1">
      <c r="B88" s="458">
        <v>7403</v>
      </c>
      <c r="C88" s="99" t="s">
        <v>273</v>
      </c>
      <c r="D88" s="99" t="s">
        <v>21</v>
      </c>
      <c r="E88" s="266" t="s">
        <v>507</v>
      </c>
      <c r="F88" s="1346" t="s">
        <v>508</v>
      </c>
      <c r="G88" s="458" t="s">
        <v>509</v>
      </c>
      <c r="H88" s="458" t="s">
        <v>77</v>
      </c>
      <c r="I88" s="616"/>
      <c r="J88" s="382">
        <v>2</v>
      </c>
      <c r="K88" s="56">
        <v>1200</v>
      </c>
      <c r="L88" s="528" t="str">
        <f t="shared" si="1"/>
        <v/>
      </c>
      <c r="M88" s="405" t="s">
        <v>23</v>
      </c>
      <c r="N88" s="601"/>
    </row>
    <row r="89" spans="2:15" ht="15.75" customHeight="1">
      <c r="B89" s="457">
        <v>7403</v>
      </c>
      <c r="C89" s="97" t="s">
        <v>307</v>
      </c>
      <c r="D89" s="97" t="s">
        <v>21</v>
      </c>
      <c r="E89" s="268" t="s">
        <v>510</v>
      </c>
      <c r="F89" s="1347"/>
      <c r="G89" s="459" t="s">
        <v>511</v>
      </c>
      <c r="H89" s="459" t="s">
        <v>77</v>
      </c>
      <c r="I89" s="617"/>
      <c r="J89" s="383">
        <v>2</v>
      </c>
      <c r="K89" s="57">
        <v>1200</v>
      </c>
      <c r="L89" s="534" t="str">
        <f t="shared" si="1"/>
        <v/>
      </c>
      <c r="M89" s="405" t="s">
        <v>23</v>
      </c>
      <c r="N89" s="502"/>
    </row>
    <row r="90" spans="2:15" ht="15.75" customHeight="1">
      <c r="B90" s="456">
        <v>7403</v>
      </c>
      <c r="C90" s="98" t="s">
        <v>203</v>
      </c>
      <c r="D90" s="98" t="s">
        <v>21</v>
      </c>
      <c r="E90" s="267" t="s">
        <v>512</v>
      </c>
      <c r="F90" s="1308"/>
      <c r="G90" s="456" t="s">
        <v>210</v>
      </c>
      <c r="H90" s="456" t="s">
        <v>77</v>
      </c>
      <c r="I90" s="300"/>
      <c r="J90" s="384">
        <v>2</v>
      </c>
      <c r="K90" s="55">
        <v>1200</v>
      </c>
      <c r="L90" s="479" t="str">
        <f t="shared" si="1"/>
        <v/>
      </c>
      <c r="M90" s="424" t="s">
        <v>23</v>
      </c>
      <c r="N90" s="556"/>
    </row>
    <row r="91" spans="2:15" ht="15.75" customHeight="1">
      <c r="B91" s="457">
        <v>4304</v>
      </c>
      <c r="C91" s="96" t="s">
        <v>27</v>
      </c>
      <c r="D91" s="96" t="s">
        <v>21</v>
      </c>
      <c r="E91" s="154" t="s">
        <v>513</v>
      </c>
      <c r="F91" s="1348" t="s">
        <v>514</v>
      </c>
      <c r="G91" s="457" t="s">
        <v>31</v>
      </c>
      <c r="H91" s="458" t="s">
        <v>77</v>
      </c>
      <c r="I91" s="614"/>
      <c r="J91" s="457">
        <v>1</v>
      </c>
      <c r="K91" s="58">
        <v>2700</v>
      </c>
      <c r="L91" s="937" t="str">
        <f t="shared" si="1"/>
        <v/>
      </c>
      <c r="M91" s="425" t="s">
        <v>23</v>
      </c>
      <c r="N91" s="502"/>
      <c r="O91" s="408"/>
    </row>
    <row r="92" spans="2:15" ht="15.75" customHeight="1">
      <c r="B92" s="456">
        <v>4304</v>
      </c>
      <c r="C92" s="98" t="s">
        <v>203</v>
      </c>
      <c r="D92" s="98" t="s">
        <v>21</v>
      </c>
      <c r="E92" s="164" t="s">
        <v>515</v>
      </c>
      <c r="F92" s="1306"/>
      <c r="G92" s="456" t="s">
        <v>335</v>
      </c>
      <c r="H92" s="456" t="s">
        <v>77</v>
      </c>
      <c r="I92" s="220"/>
      <c r="J92" s="456">
        <v>1</v>
      </c>
      <c r="K92" s="55">
        <v>2700</v>
      </c>
      <c r="L92" s="938" t="str">
        <f t="shared" si="1"/>
        <v/>
      </c>
      <c r="M92" s="428" t="s">
        <v>23</v>
      </c>
      <c r="N92" s="498"/>
      <c r="O92" s="408"/>
    </row>
    <row r="93" spans="2:15" ht="15.75" customHeight="1">
      <c r="B93" s="449">
        <v>2302</v>
      </c>
      <c r="C93" s="135" t="s">
        <v>27</v>
      </c>
      <c r="D93" s="135" t="s">
        <v>79</v>
      </c>
      <c r="E93" s="163" t="s">
        <v>516</v>
      </c>
      <c r="F93" s="1348" t="s">
        <v>517</v>
      </c>
      <c r="G93" s="458" t="s">
        <v>31</v>
      </c>
      <c r="H93" s="458" t="s">
        <v>518</v>
      </c>
      <c r="I93" s="195"/>
      <c r="J93" s="458">
        <v>1</v>
      </c>
      <c r="K93" s="56">
        <v>3400</v>
      </c>
      <c r="L93" s="939" t="str">
        <f t="shared" si="1"/>
        <v/>
      </c>
      <c r="M93" s="426" t="s">
        <v>23</v>
      </c>
      <c r="N93" s="601"/>
      <c r="O93" s="408"/>
    </row>
    <row r="94" spans="2:15" ht="15.75" customHeight="1">
      <c r="B94" s="444">
        <v>2302</v>
      </c>
      <c r="C94" s="175" t="s">
        <v>27</v>
      </c>
      <c r="D94" s="175" t="s">
        <v>28</v>
      </c>
      <c r="E94" s="157" t="s">
        <v>519</v>
      </c>
      <c r="F94" s="1306"/>
      <c r="G94" s="444" t="s">
        <v>31</v>
      </c>
      <c r="H94" s="444" t="s">
        <v>520</v>
      </c>
      <c r="I94" s="196"/>
      <c r="J94" s="444">
        <v>1</v>
      </c>
      <c r="K94" s="189">
        <v>3800</v>
      </c>
      <c r="L94" s="940" t="str">
        <f t="shared" si="1"/>
        <v/>
      </c>
      <c r="M94" s="428" t="s">
        <v>23</v>
      </c>
      <c r="N94" s="556"/>
      <c r="O94" s="408"/>
    </row>
    <row r="95" spans="2:15" ht="15.75" customHeight="1">
      <c r="B95" s="63">
        <v>2303</v>
      </c>
      <c r="C95" s="127" t="s">
        <v>27</v>
      </c>
      <c r="D95" s="127" t="s">
        <v>79</v>
      </c>
      <c r="E95" s="242" t="s">
        <v>521</v>
      </c>
      <c r="F95" s="910" t="s">
        <v>522</v>
      </c>
      <c r="G95" s="63" t="s">
        <v>31</v>
      </c>
      <c r="H95" s="63" t="s">
        <v>518</v>
      </c>
      <c r="I95" s="1177" t="s">
        <v>1341</v>
      </c>
      <c r="J95" s="63">
        <v>1</v>
      </c>
      <c r="K95" s="64">
        <v>4800</v>
      </c>
      <c r="L95" s="941" t="str">
        <f t="shared" si="1"/>
        <v/>
      </c>
      <c r="M95" s="906" t="s">
        <v>23</v>
      </c>
      <c r="N95" s="1138"/>
      <c r="O95" s="408"/>
    </row>
    <row r="96" spans="2:15" ht="15.75" customHeight="1">
      <c r="B96" s="134">
        <v>2306</v>
      </c>
      <c r="C96" s="883" t="s">
        <v>20</v>
      </c>
      <c r="D96" s="883" t="s">
        <v>79</v>
      </c>
      <c r="E96" s="158" t="s">
        <v>523</v>
      </c>
      <c r="F96" s="1349" t="s">
        <v>524</v>
      </c>
      <c r="G96" s="134" t="s">
        <v>22</v>
      </c>
      <c r="H96" s="134" t="s">
        <v>148</v>
      </c>
      <c r="I96" s="907"/>
      <c r="J96" s="908">
        <v>2</v>
      </c>
      <c r="K96" s="497">
        <v>2000</v>
      </c>
      <c r="L96" s="626" t="str">
        <f t="shared" si="1"/>
        <v/>
      </c>
      <c r="M96" s="403" t="s">
        <v>23</v>
      </c>
      <c r="N96" s="502"/>
    </row>
    <row r="97" spans="1:16" ht="15.75" customHeight="1">
      <c r="B97" s="18">
        <v>2306</v>
      </c>
      <c r="C97" s="19" t="s">
        <v>20</v>
      </c>
      <c r="D97" s="19" t="s">
        <v>28</v>
      </c>
      <c r="E97" s="156" t="s">
        <v>525</v>
      </c>
      <c r="F97" s="1293"/>
      <c r="G97" s="18" t="s">
        <v>22</v>
      </c>
      <c r="H97" s="18" t="s">
        <v>73</v>
      </c>
      <c r="I97" s="522"/>
      <c r="J97" s="203">
        <v>2</v>
      </c>
      <c r="K97" s="48">
        <v>2000</v>
      </c>
      <c r="L97" s="534" t="str">
        <f t="shared" si="1"/>
        <v/>
      </c>
      <c r="M97" s="405" t="s">
        <v>23</v>
      </c>
      <c r="N97" s="502"/>
    </row>
    <row r="98" spans="1:16" ht="15.75" customHeight="1">
      <c r="B98" s="18">
        <v>2306</v>
      </c>
      <c r="C98" s="19" t="s">
        <v>20</v>
      </c>
      <c r="D98" s="19" t="s">
        <v>33</v>
      </c>
      <c r="E98" s="159" t="s">
        <v>526</v>
      </c>
      <c r="F98" s="1293"/>
      <c r="G98" s="18" t="s">
        <v>22</v>
      </c>
      <c r="H98" s="18" t="s">
        <v>74</v>
      </c>
      <c r="I98" s="1164" t="s">
        <v>1340</v>
      </c>
      <c r="J98" s="203">
        <v>2</v>
      </c>
      <c r="K98" s="48">
        <v>2000</v>
      </c>
      <c r="L98" s="480" t="str">
        <f t="shared" si="1"/>
        <v/>
      </c>
      <c r="M98" s="405" t="s">
        <v>23</v>
      </c>
      <c r="N98" s="502"/>
    </row>
    <row r="99" spans="1:16" ht="15.75" customHeight="1">
      <c r="B99" s="18">
        <v>2306</v>
      </c>
      <c r="C99" s="19" t="s">
        <v>20</v>
      </c>
      <c r="D99" s="19" t="s">
        <v>104</v>
      </c>
      <c r="E99" s="156" t="s">
        <v>527</v>
      </c>
      <c r="F99" s="1293"/>
      <c r="G99" s="18" t="s">
        <v>22</v>
      </c>
      <c r="H99" s="18" t="s">
        <v>154</v>
      </c>
      <c r="I99" s="522"/>
      <c r="J99" s="203">
        <v>2</v>
      </c>
      <c r="K99" s="48">
        <v>2000</v>
      </c>
      <c r="L99" s="478" t="str">
        <f t="shared" si="1"/>
        <v/>
      </c>
      <c r="M99" s="405" t="s">
        <v>23</v>
      </c>
      <c r="N99" s="502"/>
    </row>
    <row r="100" spans="1:16" ht="15.75" customHeight="1">
      <c r="B100" s="18">
        <v>2306</v>
      </c>
      <c r="C100" s="19" t="s">
        <v>20</v>
      </c>
      <c r="D100" s="19" t="s">
        <v>27</v>
      </c>
      <c r="E100" s="160" t="s">
        <v>528</v>
      </c>
      <c r="F100" s="1293"/>
      <c r="G100" s="18" t="s">
        <v>22</v>
      </c>
      <c r="H100" s="18" t="s">
        <v>157</v>
      </c>
      <c r="I100" s="523"/>
      <c r="J100" s="203">
        <v>2</v>
      </c>
      <c r="K100" s="48">
        <v>2000</v>
      </c>
      <c r="L100" s="478" t="str">
        <f t="shared" si="1"/>
        <v/>
      </c>
      <c r="M100" s="405" t="s">
        <v>23</v>
      </c>
      <c r="N100" s="502"/>
    </row>
    <row r="101" spans="1:16" ht="15.75" customHeight="1">
      <c r="B101" s="18">
        <v>2306</v>
      </c>
      <c r="C101" s="18">
        <v>80</v>
      </c>
      <c r="D101" s="19" t="s">
        <v>79</v>
      </c>
      <c r="E101" s="159" t="s">
        <v>529</v>
      </c>
      <c r="F101" s="1293"/>
      <c r="G101" s="18" t="s">
        <v>530</v>
      </c>
      <c r="H101" s="18" t="s">
        <v>148</v>
      </c>
      <c r="I101" s="1164" t="s">
        <v>1340</v>
      </c>
      <c r="J101" s="203">
        <v>2</v>
      </c>
      <c r="K101" s="48">
        <v>2000</v>
      </c>
      <c r="L101" s="534" t="str">
        <f t="shared" si="1"/>
        <v/>
      </c>
      <c r="M101" s="405" t="s">
        <v>23</v>
      </c>
      <c r="N101" s="502"/>
    </row>
    <row r="102" spans="1:16" ht="15.75" customHeight="1">
      <c r="B102" s="18">
        <v>2306</v>
      </c>
      <c r="C102" s="18">
        <v>80</v>
      </c>
      <c r="D102" s="19" t="s">
        <v>28</v>
      </c>
      <c r="E102" s="159" t="s">
        <v>531</v>
      </c>
      <c r="F102" s="1293"/>
      <c r="G102" s="18" t="s">
        <v>530</v>
      </c>
      <c r="H102" s="18" t="s">
        <v>73</v>
      </c>
      <c r="I102" s="521" t="s">
        <v>1319</v>
      </c>
      <c r="J102" s="203">
        <v>2</v>
      </c>
      <c r="K102" s="48">
        <v>2000</v>
      </c>
      <c r="L102" s="480" t="str">
        <f t="shared" si="1"/>
        <v/>
      </c>
      <c r="M102" s="405" t="s">
        <v>23</v>
      </c>
      <c r="N102" s="502"/>
    </row>
    <row r="103" spans="1:16" ht="15.75" customHeight="1">
      <c r="B103" s="18">
        <v>2306</v>
      </c>
      <c r="C103" s="18">
        <v>80</v>
      </c>
      <c r="D103" s="19" t="s">
        <v>33</v>
      </c>
      <c r="E103" s="156" t="s">
        <v>532</v>
      </c>
      <c r="F103" s="1293"/>
      <c r="G103" s="18" t="s">
        <v>530</v>
      </c>
      <c r="H103" s="18" t="s">
        <v>74</v>
      </c>
      <c r="I103" s="1164" t="s">
        <v>1340</v>
      </c>
      <c r="J103" s="203">
        <v>2</v>
      </c>
      <c r="K103" s="48">
        <v>2000</v>
      </c>
      <c r="L103" s="478" t="str">
        <f t="shared" si="1"/>
        <v/>
      </c>
      <c r="M103" s="405" t="s">
        <v>23</v>
      </c>
      <c r="N103" s="502"/>
    </row>
    <row r="104" spans="1:16" ht="15.75" customHeight="1">
      <c r="B104" s="18">
        <v>2306</v>
      </c>
      <c r="C104" s="18">
        <v>80</v>
      </c>
      <c r="D104" s="19" t="s">
        <v>104</v>
      </c>
      <c r="E104" s="159" t="s">
        <v>533</v>
      </c>
      <c r="F104" s="1293"/>
      <c r="G104" s="18" t="s">
        <v>530</v>
      </c>
      <c r="H104" s="18" t="s">
        <v>154</v>
      </c>
      <c r="I104" s="1164" t="s">
        <v>1340</v>
      </c>
      <c r="J104" s="203">
        <v>2</v>
      </c>
      <c r="K104" s="48">
        <v>2000</v>
      </c>
      <c r="L104" s="478" t="str">
        <f t="shared" si="1"/>
        <v/>
      </c>
      <c r="M104" s="405" t="s">
        <v>23</v>
      </c>
      <c r="N104" s="502"/>
    </row>
    <row r="105" spans="1:16" ht="15.75" customHeight="1" thickBot="1">
      <c r="B105" s="49">
        <v>2306</v>
      </c>
      <c r="C105" s="49">
        <v>80</v>
      </c>
      <c r="D105" s="103" t="s">
        <v>27</v>
      </c>
      <c r="E105" s="157" t="s">
        <v>534</v>
      </c>
      <c r="F105" s="1350"/>
      <c r="G105" s="49" t="s">
        <v>530</v>
      </c>
      <c r="H105" s="49" t="s">
        <v>157</v>
      </c>
      <c r="I105" s="1136" t="s">
        <v>1331</v>
      </c>
      <c r="J105" s="209">
        <v>2</v>
      </c>
      <c r="K105" s="50">
        <v>2000</v>
      </c>
      <c r="L105" s="942" t="str">
        <f t="shared" si="1"/>
        <v/>
      </c>
      <c r="M105" s="943" t="s">
        <v>23</v>
      </c>
      <c r="N105" s="502"/>
    </row>
    <row r="106" spans="1:16" ht="15" customHeight="1" thickBot="1">
      <c r="B106" s="460"/>
      <c r="C106" s="460"/>
      <c r="D106" s="460"/>
      <c r="E106" s="460"/>
      <c r="F106" s="460"/>
      <c r="G106" s="460"/>
      <c r="H106" s="460"/>
      <c r="I106" s="460"/>
      <c r="J106" s="460"/>
      <c r="K106" s="75"/>
      <c r="L106" s="75"/>
      <c r="M106" s="375"/>
      <c r="N106" s="433">
        <f>SUM(N7:N105)</f>
        <v>0</v>
      </c>
    </row>
    <row r="107" spans="1:16" ht="15.75" customHeight="1" thickTop="1">
      <c r="F107" s="32"/>
      <c r="K107" s="31"/>
      <c r="L107" s="31"/>
      <c r="M107" s="376"/>
    </row>
    <row r="108" spans="1:16" ht="16.5" thickBot="1">
      <c r="A108" s="1"/>
      <c r="B108" s="1" t="s">
        <v>85</v>
      </c>
      <c r="C108" s="22"/>
      <c r="D108" s="22"/>
      <c r="E108" s="1"/>
      <c r="F108" s="1"/>
      <c r="G108" s="1"/>
      <c r="H108" s="23"/>
      <c r="I108" s="1"/>
      <c r="J108" s="1"/>
      <c r="K108" s="24"/>
      <c r="L108" s="24"/>
      <c r="M108" s="367"/>
      <c r="O108" s="1"/>
      <c r="P108" s="1"/>
    </row>
    <row r="109" spans="1:16" ht="15.75">
      <c r="A109" s="1"/>
      <c r="B109" s="1351"/>
      <c r="C109" s="1352"/>
      <c r="D109" s="1352"/>
      <c r="E109" s="1352"/>
      <c r="F109" s="1352"/>
      <c r="G109" s="1352"/>
      <c r="H109" s="1352"/>
      <c r="I109" s="1352"/>
      <c r="J109" s="1352"/>
      <c r="K109" s="1352"/>
      <c r="L109" s="1352"/>
      <c r="M109" s="1352"/>
      <c r="N109" s="1353"/>
      <c r="O109" s="1"/>
      <c r="P109" s="1"/>
    </row>
    <row r="110" spans="1:16" ht="15.75">
      <c r="A110" s="1"/>
      <c r="B110" s="1354"/>
      <c r="C110" s="1355"/>
      <c r="D110" s="1355"/>
      <c r="E110" s="1355"/>
      <c r="F110" s="1355"/>
      <c r="G110" s="1355"/>
      <c r="H110" s="1355"/>
      <c r="I110" s="1355"/>
      <c r="J110" s="1355"/>
      <c r="K110" s="1355"/>
      <c r="L110" s="1355"/>
      <c r="M110" s="1355"/>
      <c r="N110" s="1356"/>
      <c r="O110" s="1"/>
      <c r="P110" s="1"/>
    </row>
    <row r="111" spans="1:16" ht="23.25" customHeight="1" thickBot="1">
      <c r="A111" s="1"/>
      <c r="B111" s="1357"/>
      <c r="C111" s="1358"/>
      <c r="D111" s="1358"/>
      <c r="E111" s="1358"/>
      <c r="F111" s="1358"/>
      <c r="G111" s="1358"/>
      <c r="H111" s="1358"/>
      <c r="I111" s="1358"/>
      <c r="J111" s="1358"/>
      <c r="K111" s="1358"/>
      <c r="L111" s="1358"/>
      <c r="M111" s="1358"/>
      <c r="N111" s="1359"/>
      <c r="O111" s="1"/>
      <c r="P111" s="1"/>
    </row>
    <row r="112" spans="1:16" ht="15.75">
      <c r="A112" s="1"/>
      <c r="B112" s="1"/>
      <c r="C112" s="22"/>
      <c r="D112" s="22"/>
      <c r="E112" s="1"/>
      <c r="F112" s="1"/>
      <c r="G112" s="1"/>
      <c r="H112" s="23"/>
      <c r="I112" s="1"/>
      <c r="J112" s="1"/>
      <c r="K112" s="24"/>
      <c r="L112" s="24"/>
      <c r="M112" s="367"/>
      <c r="O112" s="1"/>
      <c r="P112" s="1"/>
    </row>
    <row r="113" spans="1:16" ht="15.75">
      <c r="A113" s="1"/>
      <c r="B113" s="25" t="s">
        <v>86</v>
      </c>
      <c r="C113" s="25"/>
      <c r="D113" s="25"/>
      <c r="E113" s="25"/>
      <c r="F113" s="25"/>
      <c r="G113" s="25"/>
      <c r="H113" s="25"/>
      <c r="I113" s="25"/>
      <c r="J113" s="25"/>
      <c r="K113" s="24"/>
      <c r="L113" s="24"/>
      <c r="M113" s="367"/>
      <c r="O113" s="1"/>
      <c r="P113" s="1"/>
    </row>
    <row r="114" spans="1:16" ht="15.75">
      <c r="A114" s="1"/>
      <c r="B114" s="25" t="s">
        <v>87</v>
      </c>
      <c r="C114" s="25"/>
      <c r="D114" s="25"/>
      <c r="E114" s="25"/>
      <c r="F114" s="25"/>
      <c r="G114" s="25"/>
      <c r="H114" s="25"/>
      <c r="I114" s="25"/>
      <c r="J114" s="25"/>
      <c r="K114" s="24"/>
      <c r="L114" s="24"/>
      <c r="M114" s="367"/>
      <c r="O114" s="1"/>
      <c r="P114" s="1"/>
    </row>
    <row r="115" spans="1:16" ht="15.75">
      <c r="A115" s="1"/>
      <c r="B115" s="25" t="s">
        <v>88</v>
      </c>
      <c r="C115" s="25"/>
      <c r="D115" s="25"/>
      <c r="E115" s="25"/>
      <c r="F115" s="25"/>
      <c r="G115" s="25"/>
      <c r="H115" s="25"/>
      <c r="I115" s="25"/>
      <c r="J115" s="25"/>
      <c r="K115" s="24"/>
      <c r="L115" s="24"/>
      <c r="M115" s="367"/>
      <c r="O115" s="1"/>
      <c r="P115" s="1"/>
    </row>
    <row r="116" spans="1:16" ht="15.75">
      <c r="A116" s="1"/>
      <c r="B116" s="1"/>
      <c r="C116" s="22"/>
      <c r="D116" s="22"/>
      <c r="E116" s="1"/>
      <c r="F116" s="1"/>
      <c r="G116" s="1"/>
      <c r="H116" s="23"/>
      <c r="I116" s="1"/>
      <c r="J116" s="1"/>
      <c r="K116" s="24"/>
      <c r="L116" s="24"/>
      <c r="M116" s="367"/>
      <c r="O116" s="1"/>
      <c r="P116" s="1"/>
    </row>
    <row r="117" spans="1:16" ht="19.5">
      <c r="A117" s="6"/>
      <c r="D117" s="26" t="s">
        <v>89</v>
      </c>
      <c r="E117" s="460"/>
      <c r="F117" s="460"/>
      <c r="J117" s="460"/>
      <c r="N117" s="4"/>
      <c r="O117" s="6"/>
      <c r="P117" s="6"/>
    </row>
    <row r="118" spans="1:16" ht="15.75">
      <c r="A118" s="6"/>
      <c r="D118" s="27" t="s">
        <v>90</v>
      </c>
      <c r="E118" s="28"/>
      <c r="F118" s="28"/>
      <c r="H118" s="46" t="s">
        <v>91</v>
      </c>
      <c r="I118" s="65"/>
      <c r="J118" s="28"/>
      <c r="N118" s="4"/>
      <c r="O118" s="6"/>
      <c r="P118" s="6"/>
    </row>
    <row r="119" spans="1:16" ht="15.75" customHeight="1">
      <c r="A119" s="6"/>
      <c r="D119" s="29"/>
      <c r="E119" s="460"/>
      <c r="F119" s="460"/>
      <c r="G119" s="460"/>
      <c r="H119" s="460"/>
      <c r="I119" s="7"/>
      <c r="J119" s="6"/>
      <c r="K119" s="6"/>
      <c r="L119" s="6"/>
      <c r="M119" s="369"/>
      <c r="N119" s="6"/>
      <c r="O119" s="6"/>
    </row>
    <row r="120" spans="1:16" ht="18">
      <c r="A120" s="6"/>
      <c r="D120" s="30"/>
      <c r="E120" s="460"/>
      <c r="F120" s="47" t="s">
        <v>92</v>
      </c>
      <c r="G120" s="460"/>
      <c r="H120" s="460"/>
      <c r="I120" s="7"/>
      <c r="J120" s="6"/>
      <c r="K120" s="6"/>
      <c r="L120" s="6"/>
      <c r="M120" s="369"/>
      <c r="N120" s="6"/>
      <c r="O120" s="6"/>
    </row>
    <row r="121" spans="1:16" ht="15.75" customHeight="1">
      <c r="F121" s="32"/>
      <c r="K121" s="31"/>
      <c r="L121" s="31"/>
      <c r="M121" s="376"/>
    </row>
    <row r="122" spans="1:16" ht="15.75" customHeight="1">
      <c r="F122" s="32"/>
      <c r="K122" s="31"/>
      <c r="L122" s="31"/>
      <c r="M122" s="376"/>
    </row>
  </sheetData>
  <sheetProtection selectLockedCells="1"/>
  <autoFilter ref="N6:O6" xr:uid="{90720E85-FB69-4AAC-B792-A22968D2F3CC}"/>
  <mergeCells count="23">
    <mergeCell ref="B1:K1"/>
    <mergeCell ref="C2:D2"/>
    <mergeCell ref="E2:F2"/>
    <mergeCell ref="C4:K5"/>
    <mergeCell ref="L6:M6"/>
    <mergeCell ref="L2:M2"/>
    <mergeCell ref="B3:N3"/>
    <mergeCell ref="N4:O4"/>
    <mergeCell ref="F7:F18"/>
    <mergeCell ref="F43:F50"/>
    <mergeCell ref="F19:F24"/>
    <mergeCell ref="F25:F32"/>
    <mergeCell ref="F33:F42"/>
    <mergeCell ref="F88:F90"/>
    <mergeCell ref="F93:F94"/>
    <mergeCell ref="F96:F105"/>
    <mergeCell ref="B109:N111"/>
    <mergeCell ref="F51:F58"/>
    <mergeCell ref="F59:F66"/>
    <mergeCell ref="F91:F92"/>
    <mergeCell ref="F67:F75"/>
    <mergeCell ref="F76:F81"/>
    <mergeCell ref="F82:F87"/>
  </mergeCells>
  <phoneticPr fontId="22"/>
  <pageMargins left="0.23622047244094491" right="0.23622047244094491" top="0.47244094488188981" bottom="0.51181102362204722" header="0" footer="0"/>
  <pageSetup paperSize="9" scale="60" orientation="portrait" r:id="rId1"/>
  <headerFooter>
    <oddFooter>&amp;R&amp;D</oddFooter>
  </headerFooter>
  <ignoredErrors>
    <ignoredError sqref="C96:D100 D101:D105 C67:E75 C76:E81 C82:E87 C93:E95 C91:E92 E96:E105 C54:E66 C88:E90 D7:D18 C43:C50 E7:E18 E19:E27 C28:E38 C19:D27 C51:C53 D43:D50 D51:E53 D39:E42 E43:E5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R74"/>
  <sheetViews>
    <sheetView zoomScaleNormal="100" workbookViewId="0">
      <pane ySplit="6" topLeftCell="A7" activePane="bottomLeft" state="frozen"/>
      <selection pane="bottomLeft" activeCell="B2" sqref="B2"/>
    </sheetView>
  </sheetViews>
  <sheetFormatPr defaultColWidth="12.5" defaultRowHeight="15" customHeight="1"/>
  <cols>
    <col min="1" max="1" width="5.5" customWidth="1"/>
    <col min="2" max="2" width="6.5" customWidth="1"/>
    <col min="3" max="3" width="6.5" bestFit="1" customWidth="1"/>
    <col min="4" max="4" width="7.125" bestFit="1" customWidth="1"/>
    <col min="5" max="5" width="19.75" bestFit="1" customWidth="1"/>
    <col min="6" max="6" width="27.125" customWidth="1"/>
    <col min="7" max="7" width="17.5" customWidth="1"/>
    <col min="8" max="8" width="5.125" bestFit="1" customWidth="1"/>
    <col min="9" max="9" width="20.625" customWidth="1"/>
    <col min="10" max="10" width="7.125" customWidth="1"/>
    <col min="11" max="11" width="11.5" bestFit="1" customWidth="1"/>
    <col min="12" max="12" width="7" customWidth="1"/>
    <col min="13" max="13" width="3.875" style="368" customWidth="1"/>
    <col min="14" max="14" width="10.625" customWidth="1"/>
    <col min="15" max="15" width="12.875" customWidth="1"/>
    <col min="16" max="16" width="9.875" customWidth="1"/>
    <col min="17" max="17" width="14.75" customWidth="1"/>
    <col min="18" max="27" width="6.5" customWidth="1"/>
  </cols>
  <sheetData>
    <row r="1" spans="1:18" ht="53.25" customHeight="1" thickBot="1">
      <c r="A1" s="1"/>
      <c r="B1" s="1227" t="s">
        <v>762</v>
      </c>
      <c r="C1" s="1227"/>
      <c r="D1" s="1227"/>
      <c r="E1" s="1227"/>
      <c r="F1" s="1227"/>
      <c r="G1" s="1227"/>
      <c r="H1" s="1227"/>
      <c r="I1" s="1227"/>
      <c r="J1" s="1227"/>
      <c r="K1" s="1227"/>
      <c r="L1" s="440"/>
      <c r="M1" s="362"/>
      <c r="N1" s="270" t="str">
        <f>ドッグキャリー!N1</f>
        <v>2025/3/11 更新</v>
      </c>
      <c r="O1" s="1"/>
      <c r="P1" s="1"/>
    </row>
    <row r="2" spans="1:18" ht="49.5" customHeight="1" thickBot="1">
      <c r="A2" s="1"/>
      <c r="B2" s="440"/>
      <c r="C2" s="1228" t="s">
        <v>0</v>
      </c>
      <c r="D2" s="1229"/>
      <c r="E2" s="1230"/>
      <c r="F2" s="1231"/>
      <c r="G2" s="356" t="s">
        <v>1</v>
      </c>
      <c r="H2" s="3" t="s">
        <v>93</v>
      </c>
      <c r="I2" s="357"/>
      <c r="J2" s="4" t="s">
        <v>3</v>
      </c>
      <c r="K2" s="393"/>
      <c r="L2" s="1233" t="s">
        <v>4</v>
      </c>
      <c r="M2" s="1233"/>
      <c r="N2" s="394"/>
      <c r="O2" s="441" t="s">
        <v>5</v>
      </c>
      <c r="P2" s="6"/>
      <c r="Q2" s="460"/>
    </row>
    <row r="3" spans="1:18" ht="26.25" customHeight="1">
      <c r="A3" s="1"/>
      <c r="B3" s="1232" t="s">
        <v>6</v>
      </c>
      <c r="C3" s="1232"/>
      <c r="D3" s="1232"/>
      <c r="E3" s="1232"/>
      <c r="F3" s="1232"/>
      <c r="G3" s="1232"/>
      <c r="H3" s="1232"/>
      <c r="I3" s="1232"/>
      <c r="J3" s="1232"/>
      <c r="K3" s="1232"/>
      <c r="L3" s="1232"/>
      <c r="M3" s="1232"/>
      <c r="N3" s="1232"/>
      <c r="O3" s="212"/>
      <c r="P3" s="1"/>
    </row>
    <row r="4" spans="1:18" ht="43.5" customHeight="1">
      <c r="A4" s="1"/>
      <c r="B4" s="4"/>
      <c r="C4" s="1246" t="s">
        <v>7</v>
      </c>
      <c r="D4" s="1246"/>
      <c r="E4" s="1246"/>
      <c r="F4" s="1246"/>
      <c r="G4" s="1246"/>
      <c r="H4" s="1246"/>
      <c r="I4" s="1246"/>
      <c r="J4" s="1246"/>
      <c r="K4" s="1246"/>
      <c r="L4" s="442"/>
      <c r="M4" s="363"/>
      <c r="N4" s="1250"/>
      <c r="O4" s="1250"/>
      <c r="P4" s="1"/>
    </row>
    <row r="5" spans="1:18" ht="24" customHeight="1" thickBot="1">
      <c r="A5" s="1"/>
      <c r="B5" s="5"/>
      <c r="C5" s="1247"/>
      <c r="D5" s="1247"/>
      <c r="E5" s="1247"/>
      <c r="F5" s="1247"/>
      <c r="G5" s="1247"/>
      <c r="H5" s="1247"/>
      <c r="I5" s="1247"/>
      <c r="J5" s="1247"/>
      <c r="K5" s="1247"/>
      <c r="L5" s="442"/>
      <c r="M5" s="363"/>
      <c r="N5" s="438" t="s">
        <v>464</v>
      </c>
      <c r="O5" s="1"/>
      <c r="P5" s="1"/>
    </row>
    <row r="6" spans="1:18" ht="27" customHeight="1" thickBot="1">
      <c r="A6" s="2"/>
      <c r="B6" s="35" t="s">
        <v>8</v>
      </c>
      <c r="C6" s="36" t="s">
        <v>9</v>
      </c>
      <c r="D6" s="36" t="s">
        <v>10</v>
      </c>
      <c r="E6" s="35" t="s">
        <v>11</v>
      </c>
      <c r="F6" s="35" t="s">
        <v>12</v>
      </c>
      <c r="G6" s="37" t="s">
        <v>13</v>
      </c>
      <c r="H6" s="35" t="s">
        <v>14</v>
      </c>
      <c r="I6" s="39" t="s">
        <v>15</v>
      </c>
      <c r="J6" s="464" t="s">
        <v>16</v>
      </c>
      <c r="K6" s="38" t="s">
        <v>17</v>
      </c>
      <c r="L6" s="1369" t="s">
        <v>18</v>
      </c>
      <c r="M6" s="1319"/>
      <c r="N6" s="8" t="s">
        <v>19</v>
      </c>
      <c r="R6" s="44"/>
    </row>
    <row r="7" spans="1:18" ht="18" customHeight="1" thickTop="1">
      <c r="A7" s="2"/>
      <c r="B7" s="982">
        <v>4502</v>
      </c>
      <c r="C7" s="983" t="s">
        <v>20</v>
      </c>
      <c r="D7" s="983" t="s">
        <v>21</v>
      </c>
      <c r="E7" s="776" t="s">
        <v>1288</v>
      </c>
      <c r="F7" s="1377" t="s">
        <v>1284</v>
      </c>
      <c r="G7" s="306" t="s">
        <v>22</v>
      </c>
      <c r="H7" s="982" t="s">
        <v>1255</v>
      </c>
      <c r="I7" s="1465"/>
      <c r="J7" s="1456">
        <v>1</v>
      </c>
      <c r="K7" s="1457">
        <v>4800</v>
      </c>
      <c r="L7" s="984" t="str">
        <f>IFERROR(IF(N7=0,"",ROUNDUP(N7/J7,0)),"")</f>
        <v/>
      </c>
      <c r="M7" s="512" t="s">
        <v>23</v>
      </c>
      <c r="N7" s="985"/>
      <c r="R7" s="44"/>
    </row>
    <row r="8" spans="1:18" ht="18" customHeight="1">
      <c r="A8" s="2"/>
      <c r="B8" s="454">
        <v>4502</v>
      </c>
      <c r="C8" s="174" t="s">
        <v>27</v>
      </c>
      <c r="D8" s="174" t="s">
        <v>21</v>
      </c>
      <c r="E8" s="162" t="s">
        <v>1279</v>
      </c>
      <c r="F8" s="1347"/>
      <c r="G8" s="454" t="s">
        <v>31</v>
      </c>
      <c r="H8" s="60" t="s">
        <v>1255</v>
      </c>
      <c r="I8" s="1466"/>
      <c r="J8" s="1458">
        <v>1</v>
      </c>
      <c r="K8" s="1459">
        <v>4800</v>
      </c>
      <c r="L8" s="478" t="str">
        <f t="shared" ref="L8:L23" si="0">IFERROR(IF(N8=0,"",ROUNDUP(N8/J8,0)),"")</f>
        <v/>
      </c>
      <c r="M8" s="620" t="s">
        <v>23</v>
      </c>
      <c r="N8" s="592"/>
      <c r="R8" s="44"/>
    </row>
    <row r="9" spans="1:18" ht="18" customHeight="1">
      <c r="A9" s="2"/>
      <c r="B9" s="444">
        <v>4502</v>
      </c>
      <c r="C9" s="175" t="s">
        <v>24</v>
      </c>
      <c r="D9" s="175" t="s">
        <v>21</v>
      </c>
      <c r="E9" s="157" t="s">
        <v>1280</v>
      </c>
      <c r="F9" s="1308"/>
      <c r="G9" s="456" t="s">
        <v>1256</v>
      </c>
      <c r="H9" s="456" t="s">
        <v>1255</v>
      </c>
      <c r="I9" s="1467"/>
      <c r="J9" s="1460">
        <v>1</v>
      </c>
      <c r="K9" s="1435">
        <v>4800</v>
      </c>
      <c r="L9" s="479" t="str">
        <f t="shared" si="0"/>
        <v/>
      </c>
      <c r="M9" s="504" t="s">
        <v>23</v>
      </c>
      <c r="N9" s="591"/>
      <c r="R9" s="44"/>
    </row>
    <row r="10" spans="1:18" ht="37.5" customHeight="1">
      <c r="A10" s="2"/>
      <c r="B10" s="444">
        <v>6502</v>
      </c>
      <c r="C10" s="175" t="s">
        <v>79</v>
      </c>
      <c r="D10" s="175" t="s">
        <v>21</v>
      </c>
      <c r="E10" s="157" t="s">
        <v>1264</v>
      </c>
      <c r="F10" s="446" t="s">
        <v>1252</v>
      </c>
      <c r="G10" s="444" t="s">
        <v>594</v>
      </c>
      <c r="H10" s="444" t="s">
        <v>77</v>
      </c>
      <c r="I10" s="550"/>
      <c r="J10" s="500">
        <v>1</v>
      </c>
      <c r="K10" s="170">
        <v>3000</v>
      </c>
      <c r="L10" s="481" t="str">
        <f t="shared" si="0"/>
        <v/>
      </c>
      <c r="M10" s="504" t="s">
        <v>23</v>
      </c>
      <c r="N10" s="1139"/>
      <c r="R10" s="44"/>
    </row>
    <row r="11" spans="1:18" ht="15.75" customHeight="1">
      <c r="A11" s="4"/>
      <c r="B11" s="134">
        <v>6501</v>
      </c>
      <c r="C11" s="883" t="s">
        <v>1181</v>
      </c>
      <c r="D11" s="883" t="s">
        <v>1179</v>
      </c>
      <c r="E11" s="883" t="s">
        <v>1203</v>
      </c>
      <c r="F11" s="1365" t="s">
        <v>1207</v>
      </c>
      <c r="G11" s="134" t="s">
        <v>143</v>
      </c>
      <c r="H11" s="134" t="s">
        <v>32</v>
      </c>
      <c r="I11" s="904"/>
      <c r="J11" s="993">
        <v>2</v>
      </c>
      <c r="K11" s="69">
        <v>1500</v>
      </c>
      <c r="L11" s="534" t="str">
        <f t="shared" si="0"/>
        <v/>
      </c>
      <c r="M11" s="508" t="s">
        <v>23</v>
      </c>
      <c r="N11" s="429"/>
      <c r="R11" s="44"/>
    </row>
    <row r="12" spans="1:18" ht="15.75" customHeight="1">
      <c r="A12" s="4"/>
      <c r="B12" s="18">
        <v>6501</v>
      </c>
      <c r="C12" s="19" t="s">
        <v>1181</v>
      </c>
      <c r="D12" s="19" t="s">
        <v>1180</v>
      </c>
      <c r="E12" s="19" t="s">
        <v>1204</v>
      </c>
      <c r="F12" s="1366"/>
      <c r="G12" s="18" t="s">
        <v>143</v>
      </c>
      <c r="H12" s="18" t="s">
        <v>35</v>
      </c>
      <c r="I12" s="894"/>
      <c r="J12" s="509">
        <v>2</v>
      </c>
      <c r="K12" s="48">
        <v>2000</v>
      </c>
      <c r="L12" s="480" t="str">
        <f t="shared" si="0"/>
        <v/>
      </c>
      <c r="M12" s="508" t="s">
        <v>23</v>
      </c>
      <c r="N12" s="592"/>
      <c r="R12" s="44"/>
    </row>
    <row r="13" spans="1:18" ht="15.75" customHeight="1">
      <c r="A13" s="4"/>
      <c r="B13" s="18">
        <v>6501</v>
      </c>
      <c r="C13" s="19" t="s">
        <v>1191</v>
      </c>
      <c r="D13" s="19" t="s">
        <v>1179</v>
      </c>
      <c r="E13" s="19" t="s">
        <v>1205</v>
      </c>
      <c r="F13" s="1366"/>
      <c r="G13" s="18" t="s">
        <v>1194</v>
      </c>
      <c r="H13" s="18" t="s">
        <v>32</v>
      </c>
      <c r="I13" s="892"/>
      <c r="J13" s="509">
        <v>2</v>
      </c>
      <c r="K13" s="48">
        <v>1500</v>
      </c>
      <c r="L13" s="534" t="str">
        <f t="shared" si="0"/>
        <v/>
      </c>
      <c r="M13" s="508" t="s">
        <v>23</v>
      </c>
      <c r="N13" s="592"/>
      <c r="R13" s="44"/>
    </row>
    <row r="14" spans="1:18" ht="15.75" customHeight="1">
      <c r="A14" s="4"/>
      <c r="B14" s="49">
        <v>6501</v>
      </c>
      <c r="C14" s="103" t="s">
        <v>1191</v>
      </c>
      <c r="D14" s="103" t="s">
        <v>1180</v>
      </c>
      <c r="E14" s="103" t="s">
        <v>1206</v>
      </c>
      <c r="F14" s="1376"/>
      <c r="G14" s="49" t="s">
        <v>1194</v>
      </c>
      <c r="H14" s="49" t="s">
        <v>35</v>
      </c>
      <c r="I14" s="905"/>
      <c r="J14" s="385">
        <v>2</v>
      </c>
      <c r="K14" s="50">
        <v>2000</v>
      </c>
      <c r="L14" s="479" t="str">
        <f t="shared" si="0"/>
        <v/>
      </c>
      <c r="M14" s="506" t="s">
        <v>23</v>
      </c>
      <c r="N14" s="591"/>
      <c r="R14" s="44"/>
    </row>
    <row r="15" spans="1:18" ht="19.5" customHeight="1">
      <c r="A15" s="2"/>
      <c r="B15" s="454">
        <v>6503</v>
      </c>
      <c r="C15" s="174" t="s">
        <v>368</v>
      </c>
      <c r="D15" s="174" t="s">
        <v>28</v>
      </c>
      <c r="E15" s="166" t="s">
        <v>1265</v>
      </c>
      <c r="F15" s="1260" t="s">
        <v>1253</v>
      </c>
      <c r="G15" s="457" t="s">
        <v>1254</v>
      </c>
      <c r="H15" s="457" t="s">
        <v>1255</v>
      </c>
      <c r="I15" s="911"/>
      <c r="J15" s="994">
        <v>2</v>
      </c>
      <c r="K15" s="58">
        <v>1800</v>
      </c>
      <c r="L15" s="528" t="str">
        <f t="shared" si="0"/>
        <v/>
      </c>
      <c r="M15" s="912" t="s">
        <v>23</v>
      </c>
      <c r="N15" s="429"/>
      <c r="R15" s="44"/>
    </row>
    <row r="16" spans="1:18" ht="18" customHeight="1">
      <c r="A16" s="2"/>
      <c r="B16" s="454">
        <v>6503</v>
      </c>
      <c r="C16" s="174" t="s">
        <v>203</v>
      </c>
      <c r="D16" s="174" t="s">
        <v>79</v>
      </c>
      <c r="E16" s="156" t="s">
        <v>1266</v>
      </c>
      <c r="F16" s="1260"/>
      <c r="G16" s="454" t="s">
        <v>335</v>
      </c>
      <c r="H16" s="454" t="s">
        <v>1255</v>
      </c>
      <c r="I16" s="913"/>
      <c r="J16" s="503">
        <v>2</v>
      </c>
      <c r="K16" s="189">
        <v>1500</v>
      </c>
      <c r="L16" s="637" t="str">
        <f t="shared" si="0"/>
        <v/>
      </c>
      <c r="M16" s="621" t="s">
        <v>23</v>
      </c>
      <c r="N16" s="591"/>
      <c r="R16" s="44"/>
    </row>
    <row r="17" spans="1:18" ht="37.5" customHeight="1">
      <c r="A17" s="2"/>
      <c r="B17" s="63">
        <v>6504</v>
      </c>
      <c r="C17" s="127" t="s">
        <v>94</v>
      </c>
      <c r="D17" s="127" t="s">
        <v>21</v>
      </c>
      <c r="E17" s="242" t="s">
        <v>1267</v>
      </c>
      <c r="F17" s="447" t="s">
        <v>1261</v>
      </c>
      <c r="G17" s="63" t="s">
        <v>1263</v>
      </c>
      <c r="H17" s="63" t="s">
        <v>915</v>
      </c>
      <c r="I17" s="1461"/>
      <c r="J17" s="1462">
        <v>10</v>
      </c>
      <c r="K17" s="1429">
        <v>250</v>
      </c>
      <c r="L17" s="536" t="str">
        <f t="shared" si="0"/>
        <v/>
      </c>
      <c r="M17" s="517" t="s">
        <v>23</v>
      </c>
      <c r="N17" s="1139"/>
      <c r="R17" s="44"/>
    </row>
    <row r="18" spans="1:18" ht="37.5" customHeight="1">
      <c r="A18" s="2"/>
      <c r="B18" s="444">
        <v>6505</v>
      </c>
      <c r="C18" s="175" t="s">
        <v>94</v>
      </c>
      <c r="D18" s="175" t="s">
        <v>21</v>
      </c>
      <c r="E18" s="157" t="s">
        <v>1268</v>
      </c>
      <c r="F18" s="446" t="s">
        <v>1262</v>
      </c>
      <c r="G18" s="444" t="s">
        <v>1263</v>
      </c>
      <c r="H18" s="444" t="s">
        <v>915</v>
      </c>
      <c r="I18" s="1461"/>
      <c r="J18" s="1463">
        <v>5</v>
      </c>
      <c r="K18" s="1464">
        <v>450</v>
      </c>
      <c r="L18" s="481" t="str">
        <f t="shared" si="0"/>
        <v/>
      </c>
      <c r="M18" s="504" t="s">
        <v>23</v>
      </c>
      <c r="N18" s="1139"/>
      <c r="R18" s="44"/>
    </row>
    <row r="19" spans="1:18" ht="18" customHeight="1">
      <c r="A19" s="2"/>
      <c r="B19" s="449">
        <v>4501</v>
      </c>
      <c r="C19" s="135" t="s">
        <v>20</v>
      </c>
      <c r="D19" s="135" t="s">
        <v>21</v>
      </c>
      <c r="E19" s="163" t="s">
        <v>1269</v>
      </c>
      <c r="F19" s="1371" t="s">
        <v>1257</v>
      </c>
      <c r="G19" s="458" t="s">
        <v>22</v>
      </c>
      <c r="H19" s="454" t="s">
        <v>1255</v>
      </c>
      <c r="I19" s="551"/>
      <c r="J19" s="503">
        <v>2</v>
      </c>
      <c r="K19" s="189">
        <v>2600</v>
      </c>
      <c r="L19" s="480" t="str">
        <f t="shared" si="0"/>
        <v/>
      </c>
      <c r="M19" s="619" t="s">
        <v>23</v>
      </c>
      <c r="N19" s="429"/>
      <c r="R19" s="44"/>
    </row>
    <row r="20" spans="1:18" ht="18" customHeight="1">
      <c r="A20" s="2"/>
      <c r="B20" s="454">
        <v>4501</v>
      </c>
      <c r="C20" s="174" t="s">
        <v>27</v>
      </c>
      <c r="D20" s="174" t="s">
        <v>21</v>
      </c>
      <c r="E20" s="162" t="s">
        <v>1270</v>
      </c>
      <c r="F20" s="1347"/>
      <c r="G20" s="454" t="s">
        <v>31</v>
      </c>
      <c r="H20" s="60" t="s">
        <v>1255</v>
      </c>
      <c r="I20" s="618"/>
      <c r="J20" s="515">
        <v>2</v>
      </c>
      <c r="K20" s="61">
        <v>2600</v>
      </c>
      <c r="L20" s="478" t="str">
        <f t="shared" si="0"/>
        <v/>
      </c>
      <c r="M20" s="620" t="s">
        <v>23</v>
      </c>
      <c r="N20" s="592"/>
      <c r="R20" s="44"/>
    </row>
    <row r="21" spans="1:18" ht="18" customHeight="1">
      <c r="A21" s="2"/>
      <c r="B21" s="444">
        <v>4501</v>
      </c>
      <c r="C21" s="175" t="s">
        <v>24</v>
      </c>
      <c r="D21" s="175" t="s">
        <v>21</v>
      </c>
      <c r="E21" s="157" t="s">
        <v>1271</v>
      </c>
      <c r="F21" s="1308"/>
      <c r="G21" s="456" t="s">
        <v>1256</v>
      </c>
      <c r="H21" s="456" t="s">
        <v>1255</v>
      </c>
      <c r="I21" s="550"/>
      <c r="J21" s="519">
        <v>2</v>
      </c>
      <c r="K21" s="55">
        <v>2600</v>
      </c>
      <c r="L21" s="479" t="str">
        <f t="shared" si="0"/>
        <v/>
      </c>
      <c r="M21" s="504" t="s">
        <v>23</v>
      </c>
      <c r="N21" s="591"/>
      <c r="R21" s="44"/>
    </row>
    <row r="22" spans="1:18" ht="18" customHeight="1">
      <c r="A22" s="2"/>
      <c r="B22" s="458">
        <v>4403</v>
      </c>
      <c r="C22" s="99" t="s">
        <v>20</v>
      </c>
      <c r="D22" s="99" t="s">
        <v>21</v>
      </c>
      <c r="E22" s="163" t="s">
        <v>543</v>
      </c>
      <c r="F22" s="1344" t="s">
        <v>544</v>
      </c>
      <c r="G22" s="458" t="s">
        <v>22</v>
      </c>
      <c r="H22" s="458" t="s">
        <v>77</v>
      </c>
      <c r="I22" s="914"/>
      <c r="J22" s="915">
        <v>1</v>
      </c>
      <c r="K22" s="56">
        <v>4500</v>
      </c>
      <c r="L22" s="528" t="str">
        <f t="shared" si="0"/>
        <v/>
      </c>
      <c r="M22" s="514" t="s">
        <v>23</v>
      </c>
      <c r="N22" s="502"/>
      <c r="O22" s="408"/>
      <c r="R22" s="44"/>
    </row>
    <row r="23" spans="1:18" ht="18" customHeight="1">
      <c r="A23" s="2"/>
      <c r="B23" s="459">
        <v>4403</v>
      </c>
      <c r="C23" s="97" t="s">
        <v>203</v>
      </c>
      <c r="D23" s="97" t="s">
        <v>21</v>
      </c>
      <c r="E23" s="162" t="s">
        <v>545</v>
      </c>
      <c r="F23" s="1268"/>
      <c r="G23" s="459" t="s">
        <v>335</v>
      </c>
      <c r="H23" s="459" t="s">
        <v>77</v>
      </c>
      <c r="I23" s="652"/>
      <c r="J23" s="916">
        <v>1</v>
      </c>
      <c r="K23" s="57">
        <v>4500</v>
      </c>
      <c r="L23" s="606" t="str">
        <f t="shared" si="0"/>
        <v/>
      </c>
      <c r="M23" s="622" t="s">
        <v>23</v>
      </c>
      <c r="N23" s="600"/>
      <c r="O23" s="408"/>
      <c r="R23" s="44"/>
    </row>
    <row r="24" spans="1:18" ht="18" customHeight="1">
      <c r="A24" s="2"/>
      <c r="B24" s="456">
        <v>4403</v>
      </c>
      <c r="C24" s="98" t="s">
        <v>1258</v>
      </c>
      <c r="D24" s="98" t="s">
        <v>1259</v>
      </c>
      <c r="E24" s="164" t="s">
        <v>1260</v>
      </c>
      <c r="F24" s="1269"/>
      <c r="G24" s="456" t="s">
        <v>1334</v>
      </c>
      <c r="H24" s="456" t="s">
        <v>77</v>
      </c>
      <c r="I24" s="917"/>
      <c r="J24" s="918">
        <v>1</v>
      </c>
      <c r="K24" s="55">
        <v>4500</v>
      </c>
      <c r="L24" s="481"/>
      <c r="M24" s="621" t="s">
        <v>23</v>
      </c>
      <c r="N24" s="591"/>
      <c r="O24" s="408"/>
      <c r="R24" s="44"/>
    </row>
    <row r="25" spans="1:18" ht="19.5" customHeight="1">
      <c r="A25" s="2"/>
      <c r="B25" s="454">
        <v>4402</v>
      </c>
      <c r="C25" s="174" t="s">
        <v>27</v>
      </c>
      <c r="D25" s="174" t="s">
        <v>21</v>
      </c>
      <c r="E25" s="166" t="s">
        <v>536</v>
      </c>
      <c r="F25" s="1260" t="s">
        <v>537</v>
      </c>
      <c r="G25" s="457" t="s">
        <v>31</v>
      </c>
      <c r="H25" s="457" t="s">
        <v>77</v>
      </c>
      <c r="I25" s="911"/>
      <c r="J25" s="518">
        <v>1</v>
      </c>
      <c r="K25" s="58">
        <v>4500</v>
      </c>
      <c r="L25" s="528" t="str">
        <f t="shared" ref="L25:L57" si="1">IFERROR(IF(N25=0,"",ROUNDUP(N25/J25,0)),"")</f>
        <v/>
      </c>
      <c r="M25" s="912" t="s">
        <v>23</v>
      </c>
      <c r="N25" s="601"/>
      <c r="R25" s="44"/>
    </row>
    <row r="26" spans="1:18" ht="18" customHeight="1">
      <c r="A26" s="2"/>
      <c r="B26" s="444">
        <v>4402</v>
      </c>
      <c r="C26" s="175" t="s">
        <v>20</v>
      </c>
      <c r="D26" s="175" t="s">
        <v>21</v>
      </c>
      <c r="E26" s="157" t="s">
        <v>538</v>
      </c>
      <c r="F26" s="1261"/>
      <c r="G26" s="444" t="s">
        <v>22</v>
      </c>
      <c r="H26" s="444" t="s">
        <v>77</v>
      </c>
      <c r="I26" s="550"/>
      <c r="J26" s="500">
        <v>1</v>
      </c>
      <c r="K26" s="170">
        <v>4500</v>
      </c>
      <c r="L26" s="637" t="str">
        <f t="shared" si="1"/>
        <v/>
      </c>
      <c r="M26" s="504" t="s">
        <v>23</v>
      </c>
      <c r="N26" s="498"/>
      <c r="R26" s="44"/>
    </row>
    <row r="27" spans="1:18" ht="18" customHeight="1">
      <c r="A27" s="2"/>
      <c r="B27" s="449">
        <v>4404</v>
      </c>
      <c r="C27" s="135" t="s">
        <v>20</v>
      </c>
      <c r="D27" s="135" t="s">
        <v>21</v>
      </c>
      <c r="E27" s="163" t="s">
        <v>539</v>
      </c>
      <c r="F27" s="1371" t="s">
        <v>540</v>
      </c>
      <c r="G27" s="458" t="s">
        <v>22</v>
      </c>
      <c r="H27" s="454" t="s">
        <v>77</v>
      </c>
      <c r="I27" s="551"/>
      <c r="J27" s="503">
        <v>2</v>
      </c>
      <c r="K27" s="189">
        <v>1600</v>
      </c>
      <c r="L27" s="480" t="str">
        <f t="shared" si="1"/>
        <v/>
      </c>
      <c r="M27" s="619" t="s">
        <v>23</v>
      </c>
      <c r="N27" s="601"/>
      <c r="R27" s="44"/>
    </row>
    <row r="28" spans="1:18" ht="18" customHeight="1">
      <c r="A28" s="2"/>
      <c r="B28" s="454">
        <v>4404</v>
      </c>
      <c r="C28" s="174" t="s">
        <v>27</v>
      </c>
      <c r="D28" s="174" t="s">
        <v>21</v>
      </c>
      <c r="E28" s="162" t="s">
        <v>541</v>
      </c>
      <c r="F28" s="1347"/>
      <c r="G28" s="454" t="s">
        <v>31</v>
      </c>
      <c r="H28" s="60" t="s">
        <v>77</v>
      </c>
      <c r="I28" s="618"/>
      <c r="J28" s="515">
        <v>2</v>
      </c>
      <c r="K28" s="61">
        <v>1600</v>
      </c>
      <c r="L28" s="478" t="str">
        <f t="shared" si="1"/>
        <v/>
      </c>
      <c r="M28" s="620" t="s">
        <v>23</v>
      </c>
      <c r="N28" s="600"/>
      <c r="R28" s="44"/>
    </row>
    <row r="29" spans="1:18" ht="18" customHeight="1">
      <c r="A29" s="2"/>
      <c r="B29" s="444">
        <v>4404</v>
      </c>
      <c r="C29" s="175" t="s">
        <v>57</v>
      </c>
      <c r="D29" s="175" t="s">
        <v>21</v>
      </c>
      <c r="E29" s="157" t="s">
        <v>542</v>
      </c>
      <c r="F29" s="1308"/>
      <c r="G29" s="456" t="s">
        <v>58</v>
      </c>
      <c r="H29" s="456" t="s">
        <v>77</v>
      </c>
      <c r="I29" s="550"/>
      <c r="J29" s="519">
        <v>2</v>
      </c>
      <c r="K29" s="55">
        <v>1600</v>
      </c>
      <c r="L29" s="479" t="str">
        <f t="shared" si="1"/>
        <v/>
      </c>
      <c r="M29" s="504" t="s">
        <v>23</v>
      </c>
      <c r="N29" s="498"/>
      <c r="R29" s="44"/>
    </row>
    <row r="30" spans="1:18" ht="18" customHeight="1">
      <c r="A30" s="2"/>
      <c r="B30" s="449">
        <v>4401</v>
      </c>
      <c r="C30" s="174" t="s">
        <v>307</v>
      </c>
      <c r="D30" s="174" t="s">
        <v>21</v>
      </c>
      <c r="E30" s="154" t="s">
        <v>546</v>
      </c>
      <c r="F30" s="1370" t="s">
        <v>547</v>
      </c>
      <c r="G30" s="454" t="s">
        <v>308</v>
      </c>
      <c r="H30" s="454" t="s">
        <v>77</v>
      </c>
      <c r="I30" s="554"/>
      <c r="J30" s="457">
        <v>1</v>
      </c>
      <c r="K30" s="189">
        <v>2000</v>
      </c>
      <c r="L30" s="480" t="str">
        <f t="shared" si="1"/>
        <v/>
      </c>
      <c r="M30" s="619" t="s">
        <v>23</v>
      </c>
      <c r="N30" s="502"/>
      <c r="O30" s="408"/>
      <c r="R30" s="44"/>
    </row>
    <row r="31" spans="1:18" ht="18" customHeight="1">
      <c r="A31" s="2"/>
      <c r="B31" s="454">
        <v>4401</v>
      </c>
      <c r="C31" s="174" t="s">
        <v>548</v>
      </c>
      <c r="D31" s="174" t="s">
        <v>21</v>
      </c>
      <c r="E31" s="162" t="s">
        <v>549</v>
      </c>
      <c r="F31" s="1364"/>
      <c r="G31" s="60" t="s">
        <v>31</v>
      </c>
      <c r="H31" s="60" t="s">
        <v>77</v>
      </c>
      <c r="I31" s="540"/>
      <c r="J31" s="457">
        <v>1</v>
      </c>
      <c r="K31" s="57">
        <v>2000</v>
      </c>
      <c r="L31" s="534" t="str">
        <f t="shared" si="1"/>
        <v/>
      </c>
      <c r="M31" s="514" t="s">
        <v>23</v>
      </c>
      <c r="N31" s="600"/>
      <c r="O31" s="408"/>
      <c r="R31" s="44"/>
    </row>
    <row r="32" spans="1:18" ht="18" customHeight="1">
      <c r="A32" s="2"/>
      <c r="B32" s="444">
        <v>4401</v>
      </c>
      <c r="C32" s="175" t="s">
        <v>550</v>
      </c>
      <c r="D32" s="175" t="s">
        <v>21</v>
      </c>
      <c r="E32" s="157" t="s">
        <v>551</v>
      </c>
      <c r="F32" s="1306"/>
      <c r="G32" s="456" t="s">
        <v>552</v>
      </c>
      <c r="H32" s="456" t="s">
        <v>77</v>
      </c>
      <c r="I32" s="552"/>
      <c r="J32" s="456">
        <v>1</v>
      </c>
      <c r="K32" s="170">
        <v>2000</v>
      </c>
      <c r="L32" s="481" t="str">
        <f t="shared" si="1"/>
        <v/>
      </c>
      <c r="M32" s="621" t="s">
        <v>23</v>
      </c>
      <c r="N32" s="1140"/>
      <c r="O32" s="408"/>
      <c r="R32" s="44"/>
    </row>
    <row r="33" spans="2:15" ht="15.75" customHeight="1">
      <c r="B33" s="458">
        <v>6401</v>
      </c>
      <c r="C33" s="96" t="s">
        <v>20</v>
      </c>
      <c r="D33" s="96" t="s">
        <v>21</v>
      </c>
      <c r="E33" s="156" t="s">
        <v>553</v>
      </c>
      <c r="F33" s="921" t="s">
        <v>554</v>
      </c>
      <c r="G33" s="1006" t="s">
        <v>555</v>
      </c>
      <c r="H33" s="1006" t="s">
        <v>77</v>
      </c>
      <c r="I33" s="1141" t="s">
        <v>1335</v>
      </c>
      <c r="J33" s="1142">
        <v>10</v>
      </c>
      <c r="K33" s="1143">
        <v>270</v>
      </c>
      <c r="L33" s="1009" t="str">
        <f t="shared" si="1"/>
        <v/>
      </c>
      <c r="M33" s="1144" t="s">
        <v>23</v>
      </c>
      <c r="N33" s="1145"/>
      <c r="O33" s="408"/>
    </row>
    <row r="34" spans="2:15" ht="15.75" customHeight="1">
      <c r="B34" s="457">
        <v>6401</v>
      </c>
      <c r="C34" s="96" t="s">
        <v>20</v>
      </c>
      <c r="D34" s="96" t="s">
        <v>79</v>
      </c>
      <c r="E34" s="161" t="s">
        <v>556</v>
      </c>
      <c r="F34" s="1370" t="s">
        <v>557</v>
      </c>
      <c r="G34" s="457" t="s">
        <v>558</v>
      </c>
      <c r="H34" s="457" t="s">
        <v>98</v>
      </c>
      <c r="I34" s="553"/>
      <c r="J34" s="520">
        <v>3</v>
      </c>
      <c r="K34" s="58">
        <v>1800</v>
      </c>
      <c r="L34" s="528" t="str">
        <f t="shared" si="1"/>
        <v/>
      </c>
      <c r="M34" s="516" t="s">
        <v>23</v>
      </c>
      <c r="N34" s="502"/>
      <c r="O34" s="408"/>
    </row>
    <row r="35" spans="2:15" ht="15.75" customHeight="1">
      <c r="B35" s="444">
        <v>6401</v>
      </c>
      <c r="C35" s="175" t="s">
        <v>20</v>
      </c>
      <c r="D35" s="175" t="s">
        <v>28</v>
      </c>
      <c r="E35" s="164" t="s">
        <v>559</v>
      </c>
      <c r="F35" s="1306"/>
      <c r="G35" s="444" t="s">
        <v>558</v>
      </c>
      <c r="H35" s="444" t="s">
        <v>32</v>
      </c>
      <c r="I35" s="552"/>
      <c r="J35" s="513">
        <v>3</v>
      </c>
      <c r="K35" s="170">
        <v>2200</v>
      </c>
      <c r="L35" s="481" t="str">
        <f t="shared" si="1"/>
        <v/>
      </c>
      <c r="M35" s="621" t="s">
        <v>23</v>
      </c>
      <c r="N35" s="498"/>
      <c r="O35" s="408"/>
    </row>
    <row r="36" spans="2:15" ht="15.75" customHeight="1">
      <c r="B36" s="458">
        <v>4206</v>
      </c>
      <c r="C36" s="99" t="s">
        <v>307</v>
      </c>
      <c r="D36" s="99" t="s">
        <v>21</v>
      </c>
      <c r="E36" s="154" t="s">
        <v>560</v>
      </c>
      <c r="F36" s="1375" t="s">
        <v>561</v>
      </c>
      <c r="G36" s="458" t="s">
        <v>308</v>
      </c>
      <c r="H36" s="458"/>
      <c r="I36" s="555"/>
      <c r="J36" s="458">
        <v>1</v>
      </c>
      <c r="K36" s="56">
        <v>3000</v>
      </c>
      <c r="L36" s="626" t="str">
        <f t="shared" si="1"/>
        <v/>
      </c>
      <c r="M36" s="514" t="s">
        <v>23</v>
      </c>
      <c r="N36" s="502"/>
      <c r="O36" s="408"/>
    </row>
    <row r="37" spans="2:15" ht="15.75" customHeight="1">
      <c r="B37" s="457">
        <v>4206</v>
      </c>
      <c r="C37" s="96" t="s">
        <v>548</v>
      </c>
      <c r="D37" s="96" t="s">
        <v>21</v>
      </c>
      <c r="E37" s="162" t="s">
        <v>562</v>
      </c>
      <c r="F37" s="1274"/>
      <c r="G37" s="457" t="s">
        <v>563</v>
      </c>
      <c r="H37" s="59"/>
      <c r="I37" s="549"/>
      <c r="J37" s="457">
        <v>1</v>
      </c>
      <c r="K37" s="58">
        <v>3000</v>
      </c>
      <c r="L37" s="528" t="str">
        <f t="shared" si="1"/>
        <v/>
      </c>
      <c r="M37" s="622" t="s">
        <v>23</v>
      </c>
      <c r="N37" s="600"/>
      <c r="O37" s="408"/>
    </row>
    <row r="38" spans="2:15" ht="15.75" customHeight="1">
      <c r="B38" s="456">
        <v>4206</v>
      </c>
      <c r="C38" s="98" t="s">
        <v>27</v>
      </c>
      <c r="D38" s="98" t="s">
        <v>21</v>
      </c>
      <c r="E38" s="164" t="s">
        <v>564</v>
      </c>
      <c r="F38" s="1275"/>
      <c r="G38" s="456" t="s">
        <v>31</v>
      </c>
      <c r="H38" s="62"/>
      <c r="I38" s="539"/>
      <c r="J38" s="456">
        <v>1</v>
      </c>
      <c r="K38" s="55">
        <v>3000</v>
      </c>
      <c r="L38" s="479" t="str">
        <f t="shared" si="1"/>
        <v/>
      </c>
      <c r="M38" s="504" t="s">
        <v>23</v>
      </c>
      <c r="N38" s="498"/>
      <c r="O38" s="408"/>
    </row>
    <row r="39" spans="2:15" ht="15.75" customHeight="1">
      <c r="B39" s="454">
        <v>4306</v>
      </c>
      <c r="C39" s="174" t="s">
        <v>565</v>
      </c>
      <c r="D39" s="174" t="s">
        <v>21</v>
      </c>
      <c r="E39" s="154" t="s">
        <v>566</v>
      </c>
      <c r="F39" s="1348" t="s">
        <v>567</v>
      </c>
      <c r="G39" s="454" t="s">
        <v>1273</v>
      </c>
      <c r="H39" s="454" t="s">
        <v>77</v>
      </c>
      <c r="J39" s="454">
        <v>1</v>
      </c>
      <c r="K39" s="56">
        <v>2300</v>
      </c>
      <c r="L39" s="638" t="str">
        <f t="shared" si="1"/>
        <v/>
      </c>
      <c r="M39" s="514" t="s">
        <v>23</v>
      </c>
      <c r="N39" s="502"/>
      <c r="O39" s="408"/>
    </row>
    <row r="40" spans="2:15" ht="15.75" customHeight="1">
      <c r="B40" s="454">
        <v>4306</v>
      </c>
      <c r="C40" s="174" t="s">
        <v>568</v>
      </c>
      <c r="D40" s="174" t="s">
        <v>21</v>
      </c>
      <c r="E40" s="156" t="s">
        <v>569</v>
      </c>
      <c r="F40" s="1296"/>
      <c r="G40" s="454" t="s">
        <v>1272</v>
      </c>
      <c r="H40" s="454" t="s">
        <v>77</v>
      </c>
      <c r="I40" s="538" t="s">
        <v>1325</v>
      </c>
      <c r="J40" s="459">
        <v>1</v>
      </c>
      <c r="K40" s="57">
        <v>2300</v>
      </c>
      <c r="L40" s="480" t="str">
        <f t="shared" si="1"/>
        <v/>
      </c>
      <c r="M40" s="620" t="s">
        <v>23</v>
      </c>
      <c r="N40" s="600"/>
      <c r="O40" s="408"/>
    </row>
    <row r="41" spans="2:15" ht="15.75" customHeight="1">
      <c r="B41" s="457">
        <v>4306</v>
      </c>
      <c r="C41" s="96" t="s">
        <v>27</v>
      </c>
      <c r="D41" s="96" t="s">
        <v>21</v>
      </c>
      <c r="E41" s="166" t="s">
        <v>570</v>
      </c>
      <c r="F41" s="1296"/>
      <c r="G41" s="457" t="s">
        <v>31</v>
      </c>
      <c r="H41" s="457" t="s">
        <v>77</v>
      </c>
      <c r="I41" s="548"/>
      <c r="J41" s="457">
        <v>1</v>
      </c>
      <c r="K41" s="58">
        <v>2300</v>
      </c>
      <c r="L41" s="606" t="str">
        <f t="shared" si="1"/>
        <v/>
      </c>
      <c r="M41" s="620" t="s">
        <v>23</v>
      </c>
      <c r="N41" s="600"/>
      <c r="O41" s="408"/>
    </row>
    <row r="42" spans="2:15" ht="15.75" customHeight="1">
      <c r="B42" s="444">
        <v>4306</v>
      </c>
      <c r="C42" s="175" t="s">
        <v>216</v>
      </c>
      <c r="D42" s="175" t="s">
        <v>21</v>
      </c>
      <c r="E42" s="164" t="s">
        <v>571</v>
      </c>
      <c r="F42" s="1363"/>
      <c r="G42" s="444" t="s">
        <v>217</v>
      </c>
      <c r="H42" s="444" t="s">
        <v>77</v>
      </c>
      <c r="I42" s="547"/>
      <c r="J42" s="444">
        <v>1</v>
      </c>
      <c r="K42" s="170">
        <v>2300</v>
      </c>
      <c r="L42" s="481" t="str">
        <f t="shared" si="1"/>
        <v/>
      </c>
      <c r="M42" s="621" t="s">
        <v>23</v>
      </c>
      <c r="N42" s="498"/>
      <c r="O42" s="408"/>
    </row>
    <row r="43" spans="2:15" ht="33" customHeight="1">
      <c r="B43" s="449">
        <v>5210</v>
      </c>
      <c r="C43" s="127" t="s">
        <v>64</v>
      </c>
      <c r="D43" s="127" t="s">
        <v>21</v>
      </c>
      <c r="E43" s="981">
        <v>4589750314828</v>
      </c>
      <c r="F43" s="446" t="s">
        <v>577</v>
      </c>
      <c r="G43" s="444" t="s">
        <v>1285</v>
      </c>
      <c r="H43" s="444" t="s">
        <v>1255</v>
      </c>
      <c r="I43" s="543" t="s">
        <v>1325</v>
      </c>
      <c r="J43" s="500">
        <v>1</v>
      </c>
      <c r="K43" s="170">
        <v>13500</v>
      </c>
      <c r="L43" s="481" t="str">
        <f t="shared" si="1"/>
        <v/>
      </c>
      <c r="M43" s="517" t="s">
        <v>23</v>
      </c>
      <c r="N43" s="556"/>
      <c r="O43" s="408"/>
    </row>
    <row r="44" spans="2:15" ht="33" customHeight="1">
      <c r="B44" s="63">
        <v>6406</v>
      </c>
      <c r="C44" s="127" t="s">
        <v>27</v>
      </c>
      <c r="D44" s="127" t="s">
        <v>28</v>
      </c>
      <c r="E44" s="409" t="s">
        <v>572</v>
      </c>
      <c r="F44" s="446" t="s">
        <v>573</v>
      </c>
      <c r="G44" s="444" t="s">
        <v>31</v>
      </c>
      <c r="H44" s="444"/>
      <c r="I44" s="646"/>
      <c r="J44" s="500">
        <v>1</v>
      </c>
      <c r="K44" s="170">
        <v>3500</v>
      </c>
      <c r="L44" s="481" t="str">
        <f t="shared" si="1"/>
        <v/>
      </c>
      <c r="M44" s="517" t="s">
        <v>23</v>
      </c>
      <c r="N44" s="556"/>
      <c r="O44" s="408"/>
    </row>
    <row r="45" spans="2:15" ht="15.75" customHeight="1">
      <c r="B45" s="458">
        <v>4305</v>
      </c>
      <c r="C45" s="99" t="s">
        <v>20</v>
      </c>
      <c r="D45" s="99" t="s">
        <v>21</v>
      </c>
      <c r="E45" s="154" t="s">
        <v>574</v>
      </c>
      <c r="F45" s="1348" t="s">
        <v>575</v>
      </c>
      <c r="G45" s="458" t="s">
        <v>22</v>
      </c>
      <c r="H45" s="458" t="s">
        <v>77</v>
      </c>
      <c r="I45" s="546"/>
      <c r="J45" s="208">
        <v>1</v>
      </c>
      <c r="K45" s="56">
        <v>3800</v>
      </c>
      <c r="L45" s="626" t="str">
        <f t="shared" si="1"/>
        <v/>
      </c>
      <c r="M45" s="514" t="s">
        <v>23</v>
      </c>
      <c r="N45" s="502"/>
      <c r="O45" s="408"/>
    </row>
    <row r="46" spans="2:15" ht="15.75" customHeight="1">
      <c r="B46" s="444">
        <v>4305</v>
      </c>
      <c r="C46" s="175" t="s">
        <v>27</v>
      </c>
      <c r="D46" s="175" t="s">
        <v>21</v>
      </c>
      <c r="E46" s="164" t="s">
        <v>576</v>
      </c>
      <c r="F46" s="1306"/>
      <c r="G46" s="444" t="s">
        <v>31</v>
      </c>
      <c r="H46" s="444" t="s">
        <v>77</v>
      </c>
      <c r="I46" s="544"/>
      <c r="J46" s="448">
        <v>1</v>
      </c>
      <c r="K46" s="170">
        <v>3800</v>
      </c>
      <c r="L46" s="481" t="str">
        <f t="shared" si="1"/>
        <v/>
      </c>
      <c r="M46" s="506" t="s">
        <v>23</v>
      </c>
      <c r="N46" s="498"/>
      <c r="O46" s="408"/>
    </row>
    <row r="47" spans="2:15" ht="15.75" customHeight="1">
      <c r="B47" s="458">
        <v>4204</v>
      </c>
      <c r="C47" s="99" t="s">
        <v>100</v>
      </c>
      <c r="D47" s="99" t="s">
        <v>21</v>
      </c>
      <c r="E47" s="121" t="s">
        <v>578</v>
      </c>
      <c r="F47" s="1371" t="s">
        <v>579</v>
      </c>
      <c r="G47" s="458" t="s">
        <v>230</v>
      </c>
      <c r="H47" s="1372"/>
      <c r="I47" s="541"/>
      <c r="J47" s="458">
        <v>1</v>
      </c>
      <c r="K47" s="56">
        <v>3600</v>
      </c>
      <c r="L47" s="626" t="str">
        <f t="shared" si="1"/>
        <v/>
      </c>
      <c r="M47" s="525" t="s">
        <v>23</v>
      </c>
      <c r="N47" s="502"/>
      <c r="O47" s="408"/>
    </row>
    <row r="48" spans="2:15" ht="15.75" customHeight="1">
      <c r="B48" s="60">
        <v>4204</v>
      </c>
      <c r="C48" s="125" t="s">
        <v>218</v>
      </c>
      <c r="D48" s="125" t="s">
        <v>21</v>
      </c>
      <c r="E48" s="126">
        <v>4589750317805</v>
      </c>
      <c r="F48" s="1260"/>
      <c r="G48" s="60" t="s">
        <v>176</v>
      </c>
      <c r="H48" s="1373"/>
      <c r="I48" s="652"/>
      <c r="J48" s="60">
        <v>1</v>
      </c>
      <c r="K48" s="61">
        <v>3600</v>
      </c>
      <c r="L48" s="478" t="str">
        <f t="shared" si="1"/>
        <v/>
      </c>
      <c r="M48" s="508" t="s">
        <v>23</v>
      </c>
      <c r="N48" s="600"/>
      <c r="O48" s="408"/>
    </row>
    <row r="49" spans="1:16" ht="15.75" customHeight="1">
      <c r="B49" s="456">
        <v>4204</v>
      </c>
      <c r="C49" s="98" t="s">
        <v>59</v>
      </c>
      <c r="D49" s="98" t="s">
        <v>21</v>
      </c>
      <c r="E49" s="120" t="s">
        <v>580</v>
      </c>
      <c r="F49" s="1261"/>
      <c r="G49" s="456" t="s">
        <v>67</v>
      </c>
      <c r="H49" s="1374"/>
      <c r="I49" s="652"/>
      <c r="J49" s="456">
        <v>1</v>
      </c>
      <c r="K49" s="55">
        <v>3600</v>
      </c>
      <c r="L49" s="479" t="str">
        <f t="shared" si="1"/>
        <v/>
      </c>
      <c r="M49" s="506" t="s">
        <v>23</v>
      </c>
      <c r="N49" s="498"/>
      <c r="O49" s="408"/>
    </row>
    <row r="50" spans="1:16" ht="15.75" customHeight="1">
      <c r="B50" s="449">
        <v>4302</v>
      </c>
      <c r="C50" s="135" t="s">
        <v>27</v>
      </c>
      <c r="D50" s="135" t="s">
        <v>21</v>
      </c>
      <c r="E50" s="163" t="s">
        <v>581</v>
      </c>
      <c r="F50" s="1375" t="s">
        <v>582</v>
      </c>
      <c r="G50" s="458" t="s">
        <v>31</v>
      </c>
      <c r="H50" s="1307"/>
      <c r="I50" s="542"/>
      <c r="J50" s="458">
        <v>1</v>
      </c>
      <c r="K50" s="56">
        <v>6300</v>
      </c>
      <c r="L50" s="626" t="str">
        <f t="shared" si="1"/>
        <v/>
      </c>
      <c r="M50" s="525" t="s">
        <v>23</v>
      </c>
      <c r="N50" s="502"/>
      <c r="O50" s="408"/>
    </row>
    <row r="51" spans="1:16" ht="15.75" customHeight="1">
      <c r="B51" s="444">
        <v>4302</v>
      </c>
      <c r="C51" s="175" t="s">
        <v>59</v>
      </c>
      <c r="D51" s="175" t="s">
        <v>21</v>
      </c>
      <c r="E51" s="157" t="s">
        <v>583</v>
      </c>
      <c r="F51" s="1275"/>
      <c r="G51" s="444" t="s">
        <v>60</v>
      </c>
      <c r="H51" s="1308"/>
      <c r="I51" s="543"/>
      <c r="J51" s="444">
        <v>1</v>
      </c>
      <c r="K51" s="170">
        <v>6300</v>
      </c>
      <c r="L51" s="481" t="str">
        <f t="shared" si="1"/>
        <v/>
      </c>
      <c r="M51" s="524" t="s">
        <v>23</v>
      </c>
      <c r="N51" s="498"/>
      <c r="O51" s="408"/>
    </row>
    <row r="52" spans="1:16" ht="15.75" customHeight="1">
      <c r="B52" s="454">
        <v>4301</v>
      </c>
      <c r="C52" s="174" t="s">
        <v>222</v>
      </c>
      <c r="D52" s="174" t="s">
        <v>21</v>
      </c>
      <c r="E52" s="156" t="s">
        <v>584</v>
      </c>
      <c r="F52" s="1274" t="s">
        <v>585</v>
      </c>
      <c r="G52" s="457" t="s">
        <v>224</v>
      </c>
      <c r="H52" s="457"/>
      <c r="I52" s="1146"/>
      <c r="J52" s="457">
        <v>1</v>
      </c>
      <c r="K52" s="58">
        <v>5800</v>
      </c>
      <c r="L52" s="528" t="str">
        <f t="shared" si="1"/>
        <v/>
      </c>
      <c r="M52" s="525" t="s">
        <v>23</v>
      </c>
      <c r="N52" s="502"/>
      <c r="O52" s="408"/>
    </row>
    <row r="53" spans="1:16" ht="15.75" customHeight="1">
      <c r="B53" s="454">
        <v>4301</v>
      </c>
      <c r="C53" s="174" t="s">
        <v>218</v>
      </c>
      <c r="D53" s="174" t="s">
        <v>21</v>
      </c>
      <c r="E53" s="162" t="s">
        <v>586</v>
      </c>
      <c r="F53" s="1274"/>
      <c r="G53" s="1129" t="s">
        <v>221</v>
      </c>
      <c r="H53" s="1129"/>
      <c r="I53" s="1215" t="s">
        <v>185</v>
      </c>
      <c r="J53" s="1129">
        <v>1</v>
      </c>
      <c r="K53" s="1131">
        <v>5800</v>
      </c>
      <c r="L53" s="1132" t="str">
        <f t="shared" si="1"/>
        <v/>
      </c>
      <c r="M53" s="1216" t="s">
        <v>23</v>
      </c>
      <c r="N53" s="1217"/>
      <c r="O53" s="408"/>
    </row>
    <row r="54" spans="1:16" ht="15.75" customHeight="1">
      <c r="B54" s="454">
        <v>4301</v>
      </c>
      <c r="C54" s="174" t="s">
        <v>211</v>
      </c>
      <c r="D54" s="174" t="s">
        <v>21</v>
      </c>
      <c r="E54" s="166" t="s">
        <v>587</v>
      </c>
      <c r="F54" s="1274"/>
      <c r="G54" s="457" t="s">
        <v>214</v>
      </c>
      <c r="H54" s="457"/>
      <c r="I54" s="545"/>
      <c r="J54" s="457">
        <v>1</v>
      </c>
      <c r="K54" s="58">
        <v>5800</v>
      </c>
      <c r="L54" s="528" t="str">
        <f t="shared" si="1"/>
        <v/>
      </c>
      <c r="M54" s="623" t="s">
        <v>23</v>
      </c>
      <c r="N54" s="600"/>
      <c r="O54" s="408"/>
    </row>
    <row r="55" spans="1:16" ht="15.75" customHeight="1">
      <c r="B55" s="454">
        <v>4301</v>
      </c>
      <c r="C55" s="174" t="s">
        <v>200</v>
      </c>
      <c r="D55" s="174" t="s">
        <v>21</v>
      </c>
      <c r="E55" s="157" t="s">
        <v>588</v>
      </c>
      <c r="F55" s="1275"/>
      <c r="G55" s="454" t="s">
        <v>202</v>
      </c>
      <c r="H55" s="454"/>
      <c r="I55" s="920"/>
      <c r="J55" s="456">
        <v>1</v>
      </c>
      <c r="K55" s="189">
        <v>5800</v>
      </c>
      <c r="L55" s="480" t="str">
        <f t="shared" si="1"/>
        <v/>
      </c>
      <c r="M55" s="506" t="s">
        <v>23</v>
      </c>
      <c r="N55" s="498"/>
      <c r="O55" s="408"/>
    </row>
    <row r="56" spans="1:16" ht="15.75" customHeight="1">
      <c r="B56" s="458">
        <v>5306</v>
      </c>
      <c r="C56" s="99" t="s">
        <v>589</v>
      </c>
      <c r="D56" s="99" t="s">
        <v>21</v>
      </c>
      <c r="E56" s="253">
        <v>4589750321109</v>
      </c>
      <c r="F56" s="1371" t="s">
        <v>590</v>
      </c>
      <c r="G56" s="458" t="s">
        <v>591</v>
      </c>
      <c r="H56" s="1307"/>
      <c r="I56" s="538"/>
      <c r="J56" s="458">
        <v>1</v>
      </c>
      <c r="K56" s="56">
        <v>3800</v>
      </c>
      <c r="L56" s="626" t="str">
        <f t="shared" si="1"/>
        <v/>
      </c>
      <c r="M56" s="525" t="s">
        <v>23</v>
      </c>
      <c r="N56" s="502"/>
      <c r="O56" s="408"/>
    </row>
    <row r="57" spans="1:16" ht="15.75" customHeight="1" thickBot="1">
      <c r="B57" s="444">
        <v>5306</v>
      </c>
      <c r="C57" s="175" t="s">
        <v>592</v>
      </c>
      <c r="D57" s="175" t="s">
        <v>21</v>
      </c>
      <c r="E57" s="919">
        <v>4589750321116</v>
      </c>
      <c r="F57" s="1261"/>
      <c r="G57" s="444" t="s">
        <v>593</v>
      </c>
      <c r="H57" s="1308"/>
      <c r="I57" s="543"/>
      <c r="J57" s="444">
        <v>1</v>
      </c>
      <c r="K57" s="170">
        <v>3800</v>
      </c>
      <c r="L57" s="532" t="str">
        <f t="shared" si="1"/>
        <v/>
      </c>
      <c r="M57" s="936" t="s">
        <v>23</v>
      </c>
      <c r="N57" s="600"/>
      <c r="O57" s="408"/>
    </row>
    <row r="58" spans="1:16" ht="20.25" customHeight="1" thickBot="1">
      <c r="B58" s="460"/>
      <c r="C58" s="460"/>
      <c r="D58" s="460"/>
      <c r="E58" s="460"/>
      <c r="F58" s="79"/>
      <c r="G58" s="460"/>
      <c r="H58" s="460"/>
      <c r="I58" s="460"/>
      <c r="J58" s="460"/>
      <c r="K58" s="460"/>
      <c r="L58" s="460"/>
      <c r="M58" s="373"/>
      <c r="N58" s="433">
        <f>SUM(N7:N57)</f>
        <v>0</v>
      </c>
    </row>
    <row r="59" spans="1:16" ht="17.25" thickTop="1" thickBot="1">
      <c r="A59" s="1"/>
      <c r="B59" s="1" t="s">
        <v>85</v>
      </c>
      <c r="C59" s="22"/>
      <c r="D59" s="22"/>
      <c r="E59" s="1"/>
      <c r="F59" s="1"/>
      <c r="G59" s="1"/>
      <c r="H59" s="23"/>
      <c r="I59" s="1"/>
      <c r="J59" s="1"/>
      <c r="K59" s="24"/>
      <c r="L59" s="24"/>
      <c r="M59" s="367"/>
      <c r="N59" s="2"/>
      <c r="O59" s="1"/>
      <c r="P59" s="1"/>
    </row>
    <row r="60" spans="1:16" ht="15.75">
      <c r="A60" s="1"/>
      <c r="B60" s="1237"/>
      <c r="C60" s="1238"/>
      <c r="D60" s="1238"/>
      <c r="E60" s="1238"/>
      <c r="F60" s="1238"/>
      <c r="G60" s="1238"/>
      <c r="H60" s="1238"/>
      <c r="I60" s="1238"/>
      <c r="J60" s="1238"/>
      <c r="K60" s="1238"/>
      <c r="L60" s="1238"/>
      <c r="M60" s="1238"/>
      <c r="N60" s="1239"/>
      <c r="O60" s="1"/>
      <c r="P60" s="1"/>
    </row>
    <row r="61" spans="1:16" ht="15.75">
      <c r="A61" s="1"/>
      <c r="B61" s="1240"/>
      <c r="C61" s="1241"/>
      <c r="D61" s="1241"/>
      <c r="E61" s="1241"/>
      <c r="F61" s="1241"/>
      <c r="G61" s="1241"/>
      <c r="H61" s="1241"/>
      <c r="I61" s="1241"/>
      <c r="J61" s="1241"/>
      <c r="K61" s="1241"/>
      <c r="L61" s="1241"/>
      <c r="M61" s="1241"/>
      <c r="N61" s="1242"/>
      <c r="O61" s="1"/>
      <c r="P61" s="1"/>
    </row>
    <row r="62" spans="1:16" ht="23.25" customHeight="1" thickBot="1">
      <c r="A62" s="1"/>
      <c r="B62" s="1243"/>
      <c r="C62" s="1244"/>
      <c r="D62" s="1244"/>
      <c r="E62" s="1244"/>
      <c r="F62" s="1244"/>
      <c r="G62" s="1244"/>
      <c r="H62" s="1244"/>
      <c r="I62" s="1244"/>
      <c r="J62" s="1244"/>
      <c r="K62" s="1244"/>
      <c r="L62" s="1244"/>
      <c r="M62" s="1244"/>
      <c r="N62" s="1245"/>
      <c r="O62" s="1"/>
      <c r="P62" s="1"/>
    </row>
    <row r="63" spans="1:16" ht="15.75">
      <c r="A63" s="1"/>
      <c r="B63" s="1"/>
      <c r="C63" s="22"/>
      <c r="D63" s="22"/>
      <c r="E63" s="1"/>
      <c r="F63" s="1"/>
      <c r="G63" s="1"/>
      <c r="H63" s="23"/>
      <c r="I63" s="1"/>
      <c r="J63" s="1"/>
      <c r="K63" s="24"/>
      <c r="L63" s="24"/>
      <c r="M63" s="367"/>
      <c r="N63" s="2"/>
      <c r="O63" s="1"/>
      <c r="P63" s="1"/>
    </row>
    <row r="64" spans="1:16" ht="15.75">
      <c r="A64" s="1"/>
      <c r="B64" s="25" t="s">
        <v>86</v>
      </c>
      <c r="C64" s="25"/>
      <c r="D64" s="25"/>
      <c r="E64" s="25"/>
      <c r="F64" s="25"/>
      <c r="G64" s="25"/>
      <c r="H64" s="25"/>
      <c r="I64" s="25"/>
      <c r="J64" s="25"/>
      <c r="K64" s="24"/>
      <c r="L64" s="24"/>
      <c r="M64" s="367"/>
      <c r="N64" s="2"/>
      <c r="O64" s="1"/>
      <c r="P64" s="1"/>
    </row>
    <row r="65" spans="1:16" ht="15.75">
      <c r="A65" s="1"/>
      <c r="B65" s="25" t="s">
        <v>87</v>
      </c>
      <c r="C65" s="25"/>
      <c r="D65" s="25"/>
      <c r="E65" s="25"/>
      <c r="F65" s="25"/>
      <c r="G65" s="25"/>
      <c r="H65" s="25"/>
      <c r="I65" s="25"/>
      <c r="J65" s="25"/>
      <c r="K65" s="24"/>
      <c r="L65" s="24"/>
      <c r="M65" s="367"/>
      <c r="N65" s="2"/>
      <c r="O65" s="1"/>
      <c r="P65" s="1"/>
    </row>
    <row r="66" spans="1:16" ht="15.75">
      <c r="A66" s="1"/>
      <c r="B66" s="25" t="s">
        <v>88</v>
      </c>
      <c r="C66" s="25"/>
      <c r="D66" s="25"/>
      <c r="E66" s="25"/>
      <c r="F66" s="25"/>
      <c r="G66" s="25"/>
      <c r="H66" s="25"/>
      <c r="I66" s="25"/>
      <c r="J66" s="25"/>
      <c r="K66" s="24"/>
      <c r="L66" s="24"/>
      <c r="M66" s="367"/>
      <c r="N66" s="2"/>
      <c r="O66" s="1"/>
      <c r="P66" s="1"/>
    </row>
    <row r="67" spans="1:16" ht="15.75">
      <c r="A67" s="1"/>
      <c r="B67" s="1"/>
      <c r="C67" s="22"/>
      <c r="D67" s="22"/>
      <c r="E67" s="1"/>
      <c r="F67" s="1"/>
      <c r="G67" s="1"/>
      <c r="H67" s="23"/>
      <c r="I67" s="1"/>
      <c r="J67" s="1"/>
      <c r="K67" s="24"/>
      <c r="L67" s="24"/>
      <c r="M67" s="367"/>
      <c r="N67" s="2"/>
      <c r="O67" s="1"/>
      <c r="P67" s="1"/>
    </row>
    <row r="68" spans="1:16" ht="19.5">
      <c r="A68" s="6"/>
      <c r="D68" s="26" t="s">
        <v>89</v>
      </c>
      <c r="E68" s="460"/>
      <c r="F68" s="460"/>
      <c r="J68" s="460"/>
      <c r="N68" s="4"/>
      <c r="O68" s="6"/>
      <c r="P68" s="6"/>
    </row>
    <row r="69" spans="1:16" ht="15.75">
      <c r="A69" s="6"/>
      <c r="D69" s="27" t="s">
        <v>90</v>
      </c>
      <c r="E69" s="28"/>
      <c r="F69" s="28"/>
      <c r="H69" s="46" t="s">
        <v>91</v>
      </c>
      <c r="I69" s="65"/>
      <c r="J69" s="28"/>
      <c r="N69" s="4"/>
      <c r="O69" s="6"/>
      <c r="P69" s="6"/>
    </row>
    <row r="70" spans="1:16" ht="15.75" customHeight="1">
      <c r="A70" s="6"/>
      <c r="D70" s="29"/>
      <c r="E70" s="460"/>
      <c r="F70" s="460"/>
      <c r="G70" s="460"/>
      <c r="H70" s="460"/>
      <c r="I70" s="7"/>
      <c r="J70" s="6"/>
      <c r="K70" s="6"/>
      <c r="L70" s="6"/>
      <c r="M70" s="369"/>
      <c r="N70" s="6"/>
      <c r="O70" s="6"/>
    </row>
    <row r="71" spans="1:16" ht="18">
      <c r="A71" s="6"/>
      <c r="D71" s="30"/>
      <c r="E71" s="460"/>
      <c r="F71" s="47" t="s">
        <v>92</v>
      </c>
      <c r="G71" s="460"/>
      <c r="H71" s="460"/>
      <c r="I71" s="7"/>
      <c r="J71" s="6"/>
      <c r="K71" s="6"/>
      <c r="L71" s="6"/>
      <c r="M71" s="369"/>
      <c r="N71" s="6"/>
      <c r="O71" s="6"/>
    </row>
    <row r="72" spans="1:16" ht="13.5"/>
    <row r="73" spans="1:16" ht="13.5"/>
    <row r="74" spans="1:16" ht="13.5"/>
  </sheetData>
  <sheetProtection selectLockedCells="1"/>
  <autoFilter ref="N6:O6" xr:uid="{00000000-0001-0000-0400-000000000000}"/>
  <mergeCells count="28">
    <mergeCell ref="N4:O4"/>
    <mergeCell ref="B3:N3"/>
    <mergeCell ref="C4:K5"/>
    <mergeCell ref="F34:F35"/>
    <mergeCell ref="F36:F38"/>
    <mergeCell ref="F27:F29"/>
    <mergeCell ref="F19:F21"/>
    <mergeCell ref="F22:F24"/>
    <mergeCell ref="F11:F14"/>
    <mergeCell ref="F7:F9"/>
    <mergeCell ref="B60:N62"/>
    <mergeCell ref="F47:F49"/>
    <mergeCell ref="F56:F57"/>
    <mergeCell ref="H56:H57"/>
    <mergeCell ref="H47:H49"/>
    <mergeCell ref="F52:F55"/>
    <mergeCell ref="F50:F51"/>
    <mergeCell ref="H50:H51"/>
    <mergeCell ref="F39:F42"/>
    <mergeCell ref="F30:F32"/>
    <mergeCell ref="F45:F46"/>
    <mergeCell ref="F25:F26"/>
    <mergeCell ref="L2:M2"/>
    <mergeCell ref="B1:K1"/>
    <mergeCell ref="C2:D2"/>
    <mergeCell ref="E2:F2"/>
    <mergeCell ref="F15:F16"/>
    <mergeCell ref="L6:M6"/>
  </mergeCells>
  <phoneticPr fontId="22"/>
  <pageMargins left="0.23622047244094491" right="0.23622047244094491" top="0.35" bottom="0.19685039370078741" header="0" footer="0"/>
  <pageSetup paperSize="9" scale="60" orientation="portrait" r:id="rId1"/>
  <headerFooter>
    <oddFooter>&amp;R&amp;D</oddFooter>
  </headerFooter>
  <ignoredErrors>
    <ignoredError sqref="C41:D41 C47:E55 C56:D57 C25:E26 D37 E37 C44:E46 C22:E24 C15:C21 C10 C42:D42 E42 C27:E29 D10 D15:D21 D11:E14 E15:E21 E10 C11:C14 C30:E36 C43:D43 C9:D9 C7:D7 C8:D8 E7:E9 D38:D40 E38:E4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1031"/>
  <sheetViews>
    <sheetView zoomScaleNormal="100" workbookViewId="0">
      <pane ySplit="6" topLeftCell="A7" activePane="bottomLeft" state="frozen"/>
      <selection pane="bottomLeft" activeCell="B2" sqref="B2"/>
    </sheetView>
  </sheetViews>
  <sheetFormatPr defaultColWidth="12.5" defaultRowHeight="15" customHeight="1"/>
  <cols>
    <col min="1" max="1" width="5.5" customWidth="1"/>
    <col min="2" max="2" width="6.5" style="32" customWidth="1"/>
    <col min="3" max="3" width="6.5" bestFit="1" customWidth="1"/>
    <col min="4" max="4" width="7.125" bestFit="1" customWidth="1"/>
    <col min="5" max="5" width="21.875" style="34" customWidth="1"/>
    <col min="6" max="6" width="27.125" customWidth="1"/>
    <col min="7" max="7" width="18.5" bestFit="1" customWidth="1"/>
    <col min="8" max="8" width="5.125" bestFit="1" customWidth="1"/>
    <col min="9" max="9" width="20.625" customWidth="1"/>
    <col min="10" max="10" width="7.125" style="32" customWidth="1"/>
    <col min="11" max="11" width="10.125" customWidth="1"/>
    <col min="12" max="12" width="6.875" customWidth="1"/>
    <col min="13" max="13" width="3.875" style="372" customWidth="1"/>
    <col min="14" max="14" width="10.625" customWidth="1"/>
    <col min="15" max="15" width="12.875" customWidth="1"/>
    <col min="16" max="16" width="12.375" customWidth="1"/>
    <col min="17" max="17" width="12.25" customWidth="1"/>
    <col min="18" max="26" width="6.5" customWidth="1"/>
  </cols>
  <sheetData>
    <row r="1" spans="1:17" ht="53.25" customHeight="1" thickBot="1">
      <c r="A1" s="1"/>
      <c r="B1" s="1227" t="s">
        <v>762</v>
      </c>
      <c r="C1" s="1227"/>
      <c r="D1" s="1227"/>
      <c r="E1" s="1227"/>
      <c r="F1" s="1227"/>
      <c r="G1" s="1227"/>
      <c r="H1" s="1227"/>
      <c r="I1" s="1227"/>
      <c r="J1" s="1227"/>
      <c r="K1" s="1227"/>
      <c r="L1" s="440"/>
      <c r="M1" s="362"/>
      <c r="N1" s="270" t="str">
        <f>ドッグキャリー!N1</f>
        <v>2025/3/11 更新</v>
      </c>
      <c r="O1" s="1"/>
      <c r="P1" s="1"/>
    </row>
    <row r="2" spans="1:17" ht="49.5" customHeight="1" thickBot="1">
      <c r="A2" s="1"/>
      <c r="B2" s="440"/>
      <c r="C2" s="1408" t="s">
        <v>0</v>
      </c>
      <c r="D2" s="1409"/>
      <c r="E2" s="1230"/>
      <c r="F2" s="1231"/>
      <c r="G2" s="356" t="s">
        <v>1</v>
      </c>
      <c r="H2" s="3" t="s">
        <v>93</v>
      </c>
      <c r="I2" s="357"/>
      <c r="J2" s="4" t="s">
        <v>3</v>
      </c>
      <c r="K2" s="393"/>
      <c r="L2" s="1233" t="s">
        <v>4</v>
      </c>
      <c r="M2" s="1233"/>
      <c r="N2" s="394"/>
      <c r="O2" s="441" t="s">
        <v>5</v>
      </c>
      <c r="P2" s="6"/>
      <c r="Q2" s="460"/>
    </row>
    <row r="3" spans="1:17" ht="26.25" customHeight="1">
      <c r="A3" s="1"/>
      <c r="B3" s="1232" t="s">
        <v>6</v>
      </c>
      <c r="C3" s="1232"/>
      <c r="D3" s="1232"/>
      <c r="E3" s="1232"/>
      <c r="F3" s="1232"/>
      <c r="G3" s="1232"/>
      <c r="H3" s="1232"/>
      <c r="I3" s="1232"/>
      <c r="J3" s="1232"/>
      <c r="K3" s="1232"/>
      <c r="L3" s="1232"/>
      <c r="M3" s="1232"/>
      <c r="N3" s="1232"/>
      <c r="O3" s="212"/>
      <c r="P3" s="1"/>
    </row>
    <row r="4" spans="1:17" ht="43.5" customHeight="1">
      <c r="A4" s="1"/>
      <c r="B4" s="4"/>
      <c r="C4" s="1246" t="s">
        <v>7</v>
      </c>
      <c r="D4" s="1246"/>
      <c r="E4" s="1246"/>
      <c r="F4" s="1246"/>
      <c r="G4" s="1246"/>
      <c r="H4" s="1246"/>
      <c r="I4" s="1246"/>
      <c r="J4" s="1246"/>
      <c r="K4" s="1246"/>
      <c r="L4" s="442"/>
      <c r="M4" s="363"/>
      <c r="N4" s="1250"/>
      <c r="O4" s="1250"/>
      <c r="P4" s="1"/>
    </row>
    <row r="5" spans="1:17" ht="24" customHeight="1" thickBot="1">
      <c r="A5" s="1"/>
      <c r="B5" s="5"/>
      <c r="C5" s="1247"/>
      <c r="D5" s="1247"/>
      <c r="E5" s="1247"/>
      <c r="F5" s="1247"/>
      <c r="G5" s="1247"/>
      <c r="H5" s="1247"/>
      <c r="I5" s="1247"/>
      <c r="J5" s="1247"/>
      <c r="K5" s="1247"/>
      <c r="L5" s="442"/>
      <c r="M5" s="363"/>
      <c r="N5" s="438" t="s">
        <v>464</v>
      </c>
      <c r="O5" s="1"/>
      <c r="P5" s="1"/>
    </row>
    <row r="6" spans="1:17" ht="27" customHeight="1" thickBot="1">
      <c r="A6" s="2"/>
      <c r="B6" s="35" t="s">
        <v>8</v>
      </c>
      <c r="C6" s="36" t="s">
        <v>9</v>
      </c>
      <c r="D6" s="36" t="s">
        <v>10</v>
      </c>
      <c r="E6" s="35" t="s">
        <v>11</v>
      </c>
      <c r="F6" s="35" t="s">
        <v>12</v>
      </c>
      <c r="G6" s="37" t="s">
        <v>13</v>
      </c>
      <c r="H6" s="35"/>
      <c r="I6" s="39" t="s">
        <v>15</v>
      </c>
      <c r="J6" s="466" t="s">
        <v>16</v>
      </c>
      <c r="K6" s="38" t="s">
        <v>17</v>
      </c>
      <c r="L6" s="1265" t="s">
        <v>18</v>
      </c>
      <c r="M6" s="1266"/>
      <c r="N6" s="8" t="s">
        <v>19</v>
      </c>
    </row>
    <row r="7" spans="1:17" ht="33" customHeight="1" thickTop="1">
      <c r="A7" s="2"/>
      <c r="B7" s="444">
        <v>7406</v>
      </c>
      <c r="C7" s="175" t="s">
        <v>1274</v>
      </c>
      <c r="D7" s="175" t="s">
        <v>21</v>
      </c>
      <c r="E7" s="157" t="s">
        <v>1276</v>
      </c>
      <c r="F7" s="446" t="s">
        <v>1359</v>
      </c>
      <c r="G7" s="444" t="s">
        <v>1275</v>
      </c>
      <c r="H7" s="444"/>
      <c r="I7" s="649"/>
      <c r="J7" s="533">
        <v>2</v>
      </c>
      <c r="K7" s="170">
        <v>1200</v>
      </c>
      <c r="L7" s="537" t="str">
        <f>IFERROR(IF(N7=0,"",ROUNDUP(N7/J7,0)),"")</f>
        <v/>
      </c>
      <c r="M7" s="922" t="s">
        <v>23</v>
      </c>
      <c r="N7" s="925"/>
    </row>
    <row r="8" spans="1:17" ht="33" customHeight="1">
      <c r="A8" s="2"/>
      <c r="B8" s="444">
        <v>7407</v>
      </c>
      <c r="C8" s="175" t="s">
        <v>64</v>
      </c>
      <c r="D8" s="175" t="s">
        <v>21</v>
      </c>
      <c r="E8" s="157" t="s">
        <v>595</v>
      </c>
      <c r="F8" s="446" t="s">
        <v>596</v>
      </c>
      <c r="G8" s="444" t="s">
        <v>66</v>
      </c>
      <c r="H8" s="444"/>
      <c r="I8" s="649"/>
      <c r="J8" s="533">
        <v>2</v>
      </c>
      <c r="K8" s="170">
        <v>2400</v>
      </c>
      <c r="L8" s="481" t="str">
        <f t="shared" ref="L8:L71" si="0">IFERROR(IF(N8=0,"",ROUNDUP(N8/J8,0)),"")</f>
        <v/>
      </c>
      <c r="M8" s="366" t="s">
        <v>23</v>
      </c>
      <c r="N8" s="502"/>
    </row>
    <row r="9" spans="1:17" ht="31.5" customHeight="1">
      <c r="A9" s="2"/>
      <c r="B9" s="63">
        <v>7408</v>
      </c>
      <c r="C9" s="127" t="s">
        <v>597</v>
      </c>
      <c r="D9" s="127" t="s">
        <v>21</v>
      </c>
      <c r="E9" s="242" t="s">
        <v>598</v>
      </c>
      <c r="F9" s="447" t="s">
        <v>1357</v>
      </c>
      <c r="G9" s="63" t="s">
        <v>599</v>
      </c>
      <c r="H9" s="63"/>
      <c r="I9" s="63" t="s">
        <v>1356</v>
      </c>
      <c r="J9" s="530">
        <v>2</v>
      </c>
      <c r="K9" s="64">
        <v>2400</v>
      </c>
      <c r="L9" s="536" t="str">
        <f t="shared" si="0"/>
        <v/>
      </c>
      <c r="M9" s="529" t="s">
        <v>23</v>
      </c>
      <c r="N9" s="502"/>
    </row>
    <row r="10" spans="1:17" ht="18" customHeight="1">
      <c r="A10" s="2"/>
      <c r="B10" s="222">
        <v>7202</v>
      </c>
      <c r="C10" s="461">
        <v>40</v>
      </c>
      <c r="D10" s="150" t="s">
        <v>21</v>
      </c>
      <c r="E10" s="359">
        <v>4589750334796</v>
      </c>
      <c r="F10" s="1410" t="s">
        <v>600</v>
      </c>
      <c r="G10" s="105" t="s">
        <v>308</v>
      </c>
      <c r="H10" s="14"/>
      <c r="I10" s="1150" t="s">
        <v>1330</v>
      </c>
      <c r="J10" s="625">
        <v>2</v>
      </c>
      <c r="K10" s="13">
        <v>1500</v>
      </c>
      <c r="L10" s="626" t="str">
        <f t="shared" si="0"/>
        <v/>
      </c>
      <c r="M10" s="365" t="s">
        <v>23</v>
      </c>
      <c r="N10" s="502"/>
    </row>
    <row r="11" spans="1:17" ht="18" customHeight="1">
      <c r="A11" s="2"/>
      <c r="B11" s="222">
        <v>7202</v>
      </c>
      <c r="C11" s="461">
        <v>50</v>
      </c>
      <c r="D11" s="150" t="s">
        <v>21</v>
      </c>
      <c r="E11" s="359">
        <v>4589750334802</v>
      </c>
      <c r="F11" s="1411"/>
      <c r="G11" s="106" t="s">
        <v>202</v>
      </c>
      <c r="H11" s="9"/>
      <c r="I11" s="1149"/>
      <c r="J11" s="627">
        <v>2</v>
      </c>
      <c r="K11" s="11">
        <v>1500</v>
      </c>
      <c r="L11" s="534" t="str">
        <f t="shared" si="0"/>
        <v/>
      </c>
      <c r="M11" s="531" t="s">
        <v>23</v>
      </c>
      <c r="N11" s="502"/>
    </row>
    <row r="12" spans="1:17" ht="18" customHeight="1">
      <c r="A12" s="2"/>
      <c r="B12" s="71">
        <v>7202</v>
      </c>
      <c r="C12" s="112" t="s">
        <v>100</v>
      </c>
      <c r="D12" s="112" t="s">
        <v>21</v>
      </c>
      <c r="E12" s="119">
        <v>4589750317317</v>
      </c>
      <c r="F12" s="1411"/>
      <c r="G12" s="71" t="s">
        <v>601</v>
      </c>
      <c r="H12" s="72"/>
      <c r="I12" s="1150" t="s">
        <v>1330</v>
      </c>
      <c r="J12" s="386">
        <v>2</v>
      </c>
      <c r="K12" s="70">
        <v>1500</v>
      </c>
      <c r="L12" s="480" t="str">
        <f t="shared" si="0"/>
        <v/>
      </c>
      <c r="M12" s="531" t="s">
        <v>23</v>
      </c>
      <c r="N12" s="502"/>
    </row>
    <row r="13" spans="1:17" ht="18" customHeight="1">
      <c r="A13" s="2"/>
      <c r="B13" s="18">
        <v>7202</v>
      </c>
      <c r="C13" s="19" t="s">
        <v>218</v>
      </c>
      <c r="D13" s="19" t="s">
        <v>21</v>
      </c>
      <c r="E13" s="102">
        <v>4589750317362</v>
      </c>
      <c r="F13" s="1411"/>
      <c r="G13" s="18" t="s">
        <v>221</v>
      </c>
      <c r="H13" s="66"/>
      <c r="I13" s="1150" t="s">
        <v>1330</v>
      </c>
      <c r="J13" s="387">
        <v>2</v>
      </c>
      <c r="K13" s="48">
        <v>1500</v>
      </c>
      <c r="L13" s="534" t="str">
        <f t="shared" si="0"/>
        <v/>
      </c>
      <c r="M13" s="377" t="s">
        <v>23</v>
      </c>
      <c r="N13" s="502"/>
    </row>
    <row r="14" spans="1:17" ht="18" customHeight="1">
      <c r="A14" s="2"/>
      <c r="B14" s="18">
        <v>7202</v>
      </c>
      <c r="C14" s="19" t="s">
        <v>273</v>
      </c>
      <c r="D14" s="19" t="s">
        <v>21</v>
      </c>
      <c r="E14" s="102">
        <v>4589750317331</v>
      </c>
      <c r="F14" s="1411"/>
      <c r="G14" s="18" t="s">
        <v>276</v>
      </c>
      <c r="H14" s="18"/>
      <c r="I14" s="1151"/>
      <c r="J14" s="387">
        <v>2</v>
      </c>
      <c r="K14" s="48">
        <v>1500</v>
      </c>
      <c r="L14" s="480" t="str">
        <f t="shared" si="0"/>
        <v/>
      </c>
      <c r="M14" s="628" t="s">
        <v>23</v>
      </c>
      <c r="N14" s="502"/>
    </row>
    <row r="15" spans="1:17" ht="18" customHeight="1">
      <c r="A15" s="2"/>
      <c r="B15" s="18">
        <v>7202</v>
      </c>
      <c r="C15" s="19" t="s">
        <v>59</v>
      </c>
      <c r="D15" s="19" t="s">
        <v>21</v>
      </c>
      <c r="E15" s="102">
        <v>4589750317324</v>
      </c>
      <c r="F15" s="1411"/>
      <c r="G15" s="18" t="s">
        <v>60</v>
      </c>
      <c r="H15" s="18"/>
      <c r="I15" s="1152" t="s">
        <v>1336</v>
      </c>
      <c r="J15" s="387">
        <v>2</v>
      </c>
      <c r="K15" s="48">
        <v>1500</v>
      </c>
      <c r="L15" s="478" t="str">
        <f t="shared" si="0"/>
        <v/>
      </c>
      <c r="M15" s="628" t="s">
        <v>23</v>
      </c>
      <c r="N15" s="502"/>
    </row>
    <row r="16" spans="1:17" ht="18" customHeight="1">
      <c r="A16" s="2"/>
      <c r="B16" s="18">
        <v>7202</v>
      </c>
      <c r="C16" s="19" t="s">
        <v>207</v>
      </c>
      <c r="D16" s="19" t="s">
        <v>21</v>
      </c>
      <c r="E16" s="102">
        <v>4589750317348</v>
      </c>
      <c r="F16" s="1411"/>
      <c r="G16" s="18" t="s">
        <v>181</v>
      </c>
      <c r="H16" s="18"/>
      <c r="I16" s="1152" t="s">
        <v>1336</v>
      </c>
      <c r="J16" s="387">
        <v>2</v>
      </c>
      <c r="K16" s="48">
        <v>1500</v>
      </c>
      <c r="L16" s="534" t="str">
        <f t="shared" si="0"/>
        <v/>
      </c>
      <c r="M16" s="628" t="s">
        <v>23</v>
      </c>
      <c r="N16" s="502"/>
    </row>
    <row r="17" spans="1:15" ht="18" customHeight="1">
      <c r="A17" s="2"/>
      <c r="B17" s="20">
        <v>7202</v>
      </c>
      <c r="C17" s="21" t="s">
        <v>64</v>
      </c>
      <c r="D17" s="21" t="s">
        <v>21</v>
      </c>
      <c r="E17" s="109">
        <v>4589750317355</v>
      </c>
      <c r="F17" s="1412"/>
      <c r="G17" s="20" t="s">
        <v>66</v>
      </c>
      <c r="H17" s="20"/>
      <c r="I17" s="1153"/>
      <c r="J17" s="385">
        <v>2</v>
      </c>
      <c r="K17" s="68">
        <v>1500</v>
      </c>
      <c r="L17" s="481" t="str">
        <f t="shared" si="0"/>
        <v/>
      </c>
      <c r="M17" s="410" t="s">
        <v>23</v>
      </c>
      <c r="N17" s="502"/>
      <c r="O17" s="408"/>
    </row>
    <row r="18" spans="1:15" ht="18" customHeight="1">
      <c r="A18" s="2"/>
      <c r="B18" s="451">
        <v>7405</v>
      </c>
      <c r="C18" s="140" t="s">
        <v>602</v>
      </c>
      <c r="D18" s="235" t="s">
        <v>21</v>
      </c>
      <c r="E18" s="156" t="s">
        <v>603</v>
      </c>
      <c r="F18" s="1401" t="s">
        <v>604</v>
      </c>
      <c r="G18" s="142" t="s">
        <v>1281</v>
      </c>
      <c r="H18" s="451"/>
      <c r="I18" s="589"/>
      <c r="J18" s="388">
        <v>2</v>
      </c>
      <c r="K18" s="635">
        <v>1400</v>
      </c>
      <c r="L18" s="480" t="str">
        <f t="shared" si="0"/>
        <v/>
      </c>
      <c r="M18" s="377" t="s">
        <v>23</v>
      </c>
      <c r="N18" s="502"/>
      <c r="O18" s="408"/>
    </row>
    <row r="19" spans="1:15" ht="18" customHeight="1">
      <c r="A19" s="2"/>
      <c r="B19" s="451">
        <v>7405</v>
      </c>
      <c r="C19" s="140" t="s">
        <v>605</v>
      </c>
      <c r="D19" s="235" t="s">
        <v>21</v>
      </c>
      <c r="E19" s="156" t="s">
        <v>606</v>
      </c>
      <c r="F19" s="1402"/>
      <c r="G19" s="338" t="s">
        <v>1282</v>
      </c>
      <c r="H19" s="9"/>
      <c r="I19" s="634"/>
      <c r="J19" s="629">
        <v>2</v>
      </c>
      <c r="K19" s="636">
        <v>1400</v>
      </c>
      <c r="L19" s="534" t="str">
        <f t="shared" si="0"/>
        <v/>
      </c>
      <c r="M19" s="531" t="s">
        <v>23</v>
      </c>
      <c r="N19" s="502"/>
    </row>
    <row r="20" spans="1:15" ht="18" customHeight="1">
      <c r="A20" s="2"/>
      <c r="B20" s="451">
        <v>7405</v>
      </c>
      <c r="C20" s="140" t="s">
        <v>607</v>
      </c>
      <c r="D20" s="235" t="s">
        <v>21</v>
      </c>
      <c r="E20" s="166" t="s">
        <v>608</v>
      </c>
      <c r="F20" s="1402"/>
      <c r="G20" s="338" t="s">
        <v>609</v>
      </c>
      <c r="H20" s="452"/>
      <c r="I20" s="301"/>
      <c r="J20" s="388">
        <v>2</v>
      </c>
      <c r="K20" s="314">
        <v>1400</v>
      </c>
      <c r="L20" s="528" t="str">
        <f t="shared" si="0"/>
        <v/>
      </c>
      <c r="M20" s="531" t="s">
        <v>23</v>
      </c>
      <c r="N20" s="502"/>
    </row>
    <row r="21" spans="1:15" ht="18" customHeight="1">
      <c r="A21" s="2"/>
      <c r="B21" s="453">
        <v>7405</v>
      </c>
      <c r="C21" s="177" t="s">
        <v>610</v>
      </c>
      <c r="D21" s="237" t="s">
        <v>21</v>
      </c>
      <c r="E21" s="157" t="s">
        <v>611</v>
      </c>
      <c r="F21" s="1403"/>
      <c r="G21" s="207" t="s">
        <v>612</v>
      </c>
      <c r="H21" s="453"/>
      <c r="I21" s="630"/>
      <c r="J21" s="389">
        <v>2</v>
      </c>
      <c r="K21" s="139">
        <v>1400</v>
      </c>
      <c r="L21" s="479" t="str">
        <f t="shared" si="0"/>
        <v/>
      </c>
      <c r="M21" s="410" t="s">
        <v>23</v>
      </c>
      <c r="N21" s="502"/>
    </row>
    <row r="22" spans="1:15" ht="18" customHeight="1">
      <c r="A22" s="2"/>
      <c r="B22" s="136">
        <v>7305</v>
      </c>
      <c r="C22" s="454" t="s">
        <v>565</v>
      </c>
      <c r="D22" s="457" t="s">
        <v>21</v>
      </c>
      <c r="E22" s="206">
        <v>4589750331191</v>
      </c>
      <c r="F22" s="1405" t="s">
        <v>613</v>
      </c>
      <c r="G22" s="182" t="s">
        <v>1283</v>
      </c>
      <c r="H22" s="451"/>
      <c r="I22" s="631"/>
      <c r="J22" s="386">
        <v>2</v>
      </c>
      <c r="K22" s="535">
        <v>1400</v>
      </c>
      <c r="L22" s="480" t="str">
        <f t="shared" si="0"/>
        <v/>
      </c>
      <c r="M22" s="377" t="s">
        <v>23</v>
      </c>
      <c r="N22" s="502"/>
    </row>
    <row r="23" spans="1:15" ht="18" customHeight="1">
      <c r="A23" s="2"/>
      <c r="B23" s="136">
        <v>7305</v>
      </c>
      <c r="C23" s="457" t="s">
        <v>614</v>
      </c>
      <c r="D23" s="457" t="s">
        <v>21</v>
      </c>
      <c r="E23" s="206">
        <v>4589750326838</v>
      </c>
      <c r="F23" s="1406"/>
      <c r="G23" s="200" t="s">
        <v>615</v>
      </c>
      <c r="H23" s="452"/>
      <c r="I23" s="527"/>
      <c r="J23" s="387">
        <v>2</v>
      </c>
      <c r="K23" s="535">
        <v>1400</v>
      </c>
      <c r="L23" s="534" t="str">
        <f t="shared" si="0"/>
        <v/>
      </c>
      <c r="M23" s="531" t="s">
        <v>23</v>
      </c>
      <c r="N23" s="502"/>
    </row>
    <row r="24" spans="1:15" ht="18" customHeight="1">
      <c r="A24" s="2"/>
      <c r="B24" s="204">
        <v>7305</v>
      </c>
      <c r="C24" s="462" t="s">
        <v>616</v>
      </c>
      <c r="D24" s="444" t="s">
        <v>21</v>
      </c>
      <c r="E24" s="124">
        <v>4589750326845</v>
      </c>
      <c r="F24" s="1407"/>
      <c r="G24" s="205" t="s">
        <v>617</v>
      </c>
      <c r="H24" s="453"/>
      <c r="I24" s="245"/>
      <c r="J24" s="390">
        <v>2</v>
      </c>
      <c r="K24" s="55">
        <v>1400</v>
      </c>
      <c r="L24" s="398" t="str">
        <f t="shared" si="0"/>
        <v/>
      </c>
      <c r="M24" s="410" t="s">
        <v>23</v>
      </c>
      <c r="N24" s="502"/>
    </row>
    <row r="25" spans="1:15" ht="15.75" customHeight="1">
      <c r="A25" s="2"/>
      <c r="B25" s="451">
        <v>7401</v>
      </c>
      <c r="C25" s="140" t="s">
        <v>618</v>
      </c>
      <c r="D25" s="235" t="s">
        <v>21</v>
      </c>
      <c r="E25" s="156" t="s">
        <v>619</v>
      </c>
      <c r="F25" s="1396" t="s">
        <v>620</v>
      </c>
      <c r="G25" s="338" t="s">
        <v>621</v>
      </c>
      <c r="H25" s="452"/>
      <c r="I25" s="301"/>
      <c r="J25" s="388">
        <v>2</v>
      </c>
      <c r="K25" s="314">
        <v>800</v>
      </c>
      <c r="L25" s="626" t="str">
        <f t="shared" si="0"/>
        <v/>
      </c>
      <c r="M25" s="365" t="s">
        <v>23</v>
      </c>
      <c r="N25" s="502"/>
      <c r="O25" s="252"/>
    </row>
    <row r="26" spans="1:15" ht="15.75" customHeight="1">
      <c r="A26" s="2"/>
      <c r="B26" s="451">
        <v>7401</v>
      </c>
      <c r="C26" s="140" t="s">
        <v>622</v>
      </c>
      <c r="D26" s="235" t="s">
        <v>21</v>
      </c>
      <c r="E26" s="161" t="s">
        <v>623</v>
      </c>
      <c r="F26" s="1397"/>
      <c r="G26" s="234" t="s">
        <v>624</v>
      </c>
      <c r="H26" s="9"/>
      <c r="I26" s="1147"/>
      <c r="J26" s="391">
        <v>2</v>
      </c>
      <c r="K26" s="11">
        <v>800</v>
      </c>
      <c r="L26" s="534" t="str">
        <f t="shared" si="0"/>
        <v/>
      </c>
      <c r="M26" s="531" t="s">
        <v>23</v>
      </c>
      <c r="N26" s="502"/>
    </row>
    <row r="27" spans="1:15" ht="15.75" customHeight="1">
      <c r="A27" s="2"/>
      <c r="B27" s="451">
        <v>7401</v>
      </c>
      <c r="C27" s="140" t="s">
        <v>625</v>
      </c>
      <c r="D27" s="235" t="s">
        <v>1289</v>
      </c>
      <c r="E27" s="162" t="s">
        <v>626</v>
      </c>
      <c r="F27" s="1397"/>
      <c r="G27" s="234" t="s">
        <v>627</v>
      </c>
      <c r="H27" s="9"/>
      <c r="I27" s="1147"/>
      <c r="J27" s="391">
        <v>2</v>
      </c>
      <c r="K27" s="11">
        <v>800</v>
      </c>
      <c r="L27" s="480" t="str">
        <f t="shared" si="0"/>
        <v/>
      </c>
      <c r="M27" s="531" t="s">
        <v>23</v>
      </c>
      <c r="N27" s="502"/>
      <c r="O27" s="408"/>
    </row>
    <row r="28" spans="1:15" ht="15.75" customHeight="1">
      <c r="A28" s="2"/>
      <c r="B28" s="451">
        <v>7401</v>
      </c>
      <c r="C28" s="140" t="s">
        <v>628</v>
      </c>
      <c r="D28" s="235" t="s">
        <v>21</v>
      </c>
      <c r="E28" s="162" t="s">
        <v>629</v>
      </c>
      <c r="F28" s="1397"/>
      <c r="G28" s="144" t="s">
        <v>630</v>
      </c>
      <c r="H28" s="9"/>
      <c r="J28" s="391">
        <v>2</v>
      </c>
      <c r="K28" s="11">
        <v>800</v>
      </c>
      <c r="L28" s="480" t="str">
        <f t="shared" si="0"/>
        <v/>
      </c>
      <c r="M28" s="531" t="s">
        <v>23</v>
      </c>
      <c r="N28" s="502"/>
      <c r="O28" s="995"/>
    </row>
    <row r="29" spans="1:15" ht="15.75" customHeight="1">
      <c r="A29" s="2"/>
      <c r="B29" s="453">
        <v>7401</v>
      </c>
      <c r="C29" s="177" t="s">
        <v>1293</v>
      </c>
      <c r="D29" s="236" t="s">
        <v>21</v>
      </c>
      <c r="E29" s="162" t="s">
        <v>1292</v>
      </c>
      <c r="F29" s="1398"/>
      <c r="G29" s="40" t="s">
        <v>1290</v>
      </c>
      <c r="H29" s="1148" t="s">
        <v>1291</v>
      </c>
      <c r="J29" s="389">
        <v>2</v>
      </c>
      <c r="K29" s="139">
        <v>800</v>
      </c>
      <c r="L29" s="479" t="str">
        <f t="shared" si="0"/>
        <v/>
      </c>
      <c r="M29" s="364" t="s">
        <v>23</v>
      </c>
      <c r="N29" s="429"/>
      <c r="O29" s="408"/>
    </row>
    <row r="30" spans="1:15" ht="15.75" customHeight="1">
      <c r="A30" s="2"/>
      <c r="B30" s="136">
        <v>7402</v>
      </c>
      <c r="C30" s="238" t="s">
        <v>79</v>
      </c>
      <c r="D30" s="235" t="s">
        <v>21</v>
      </c>
      <c r="E30" s="154" t="s">
        <v>631</v>
      </c>
      <c r="F30" s="1317" t="s">
        <v>632</v>
      </c>
      <c r="G30" s="243" t="s">
        <v>594</v>
      </c>
      <c r="H30" s="14"/>
      <c r="I30" s="302"/>
      <c r="J30" s="388">
        <v>2</v>
      </c>
      <c r="K30" s="13">
        <v>850</v>
      </c>
      <c r="L30" s="395" t="str">
        <f t="shared" si="0"/>
        <v/>
      </c>
      <c r="M30" s="377" t="s">
        <v>23</v>
      </c>
      <c r="N30" s="502"/>
      <c r="O30" s="252"/>
    </row>
    <row r="31" spans="1:15" ht="15.75" customHeight="1">
      <c r="A31" s="2"/>
      <c r="B31" s="136">
        <v>7402</v>
      </c>
      <c r="C31" s="239" t="s">
        <v>307</v>
      </c>
      <c r="D31" s="235" t="s">
        <v>21</v>
      </c>
      <c r="E31" s="161" t="s">
        <v>633</v>
      </c>
      <c r="F31" s="1399"/>
      <c r="G31" s="234" t="s">
        <v>634</v>
      </c>
      <c r="H31" s="9"/>
      <c r="I31" s="632"/>
      <c r="J31" s="391">
        <v>2</v>
      </c>
      <c r="K31" s="11">
        <v>850</v>
      </c>
      <c r="L31" s="400" t="str">
        <f t="shared" si="0"/>
        <v/>
      </c>
      <c r="M31" s="628" t="s">
        <v>23</v>
      </c>
      <c r="N31" s="502"/>
    </row>
    <row r="32" spans="1:15" ht="15.75" customHeight="1">
      <c r="A32" s="2"/>
      <c r="B32" s="136">
        <v>7402</v>
      </c>
      <c r="C32" s="239" t="s">
        <v>200</v>
      </c>
      <c r="D32" s="235" t="s">
        <v>21</v>
      </c>
      <c r="E32" s="161" t="s">
        <v>635</v>
      </c>
      <c r="F32" s="1399"/>
      <c r="G32" s="234" t="s">
        <v>202</v>
      </c>
      <c r="H32" s="9"/>
      <c r="I32" s="632"/>
      <c r="J32" s="391">
        <v>2</v>
      </c>
      <c r="K32" s="11">
        <v>850</v>
      </c>
      <c r="L32" s="395" t="str">
        <f t="shared" si="0"/>
        <v/>
      </c>
      <c r="M32" s="628" t="s">
        <v>23</v>
      </c>
      <c r="N32" s="502"/>
    </row>
    <row r="33" spans="1:15" ht="15.75" customHeight="1">
      <c r="A33" s="2"/>
      <c r="B33" s="207">
        <v>7402</v>
      </c>
      <c r="C33" s="214" t="s">
        <v>203</v>
      </c>
      <c r="D33" s="237" t="s">
        <v>21</v>
      </c>
      <c r="E33" s="164" t="s">
        <v>636</v>
      </c>
      <c r="F33" s="1400"/>
      <c r="G33" s="207" t="s">
        <v>204</v>
      </c>
      <c r="H33" s="453"/>
      <c r="I33" s="630"/>
      <c r="J33" s="389">
        <v>2</v>
      </c>
      <c r="K33" s="139">
        <v>850</v>
      </c>
      <c r="L33" s="397" t="str">
        <f t="shared" si="0"/>
        <v/>
      </c>
      <c r="M33" s="410" t="s">
        <v>23</v>
      </c>
      <c r="N33" s="502"/>
    </row>
    <row r="34" spans="1:15" ht="15.75" customHeight="1">
      <c r="A34" s="2"/>
      <c r="B34" s="451">
        <v>7404</v>
      </c>
      <c r="C34" s="140" t="s">
        <v>273</v>
      </c>
      <c r="D34" s="235" t="s">
        <v>21</v>
      </c>
      <c r="E34" s="154" t="s">
        <v>637</v>
      </c>
      <c r="F34" s="1335" t="s">
        <v>638</v>
      </c>
      <c r="G34" s="243" t="s">
        <v>639</v>
      </c>
      <c r="H34" s="14"/>
      <c r="I34" s="302"/>
      <c r="J34" s="388">
        <v>2</v>
      </c>
      <c r="K34" s="13">
        <v>1300</v>
      </c>
      <c r="L34" s="399" t="str">
        <f t="shared" si="0"/>
        <v/>
      </c>
      <c r="M34" s="377" t="s">
        <v>23</v>
      </c>
      <c r="N34" s="502"/>
      <c r="O34" s="252"/>
    </row>
    <row r="35" spans="1:15" ht="15.75" customHeight="1">
      <c r="A35" s="2"/>
      <c r="B35" s="451">
        <v>7404</v>
      </c>
      <c r="C35" s="140" t="s">
        <v>307</v>
      </c>
      <c r="D35" s="235" t="s">
        <v>21</v>
      </c>
      <c r="E35" s="162" t="s">
        <v>640</v>
      </c>
      <c r="F35" s="1399"/>
      <c r="G35" s="234" t="s">
        <v>641</v>
      </c>
      <c r="H35" s="9"/>
      <c r="I35" s="632"/>
      <c r="J35" s="391">
        <v>2</v>
      </c>
      <c r="K35" s="11">
        <v>1300</v>
      </c>
      <c r="L35" s="395" t="str">
        <f t="shared" si="0"/>
        <v/>
      </c>
      <c r="M35" s="531" t="s">
        <v>23</v>
      </c>
      <c r="N35" s="502"/>
    </row>
    <row r="36" spans="1:15" ht="15.75" customHeight="1">
      <c r="A36" s="2"/>
      <c r="B36" s="453">
        <v>7404</v>
      </c>
      <c r="C36" s="177" t="s">
        <v>203</v>
      </c>
      <c r="D36" s="237" t="s">
        <v>21</v>
      </c>
      <c r="E36" s="157" t="s">
        <v>642</v>
      </c>
      <c r="F36" s="1400"/>
      <c r="G36" s="207" t="s">
        <v>210</v>
      </c>
      <c r="H36" s="453"/>
      <c r="I36" s="630"/>
      <c r="J36" s="389">
        <v>2</v>
      </c>
      <c r="K36" s="139">
        <v>1300</v>
      </c>
      <c r="L36" s="397" t="str">
        <f t="shared" si="0"/>
        <v/>
      </c>
      <c r="M36" s="364" t="s">
        <v>23</v>
      </c>
      <c r="N36" s="502"/>
    </row>
    <row r="37" spans="1:15" ht="15.75" customHeight="1">
      <c r="A37" s="2"/>
      <c r="B37" s="53">
        <v>7302</v>
      </c>
      <c r="C37" s="92" t="s">
        <v>79</v>
      </c>
      <c r="D37" s="152" t="s">
        <v>21</v>
      </c>
      <c r="E37" s="154" t="s">
        <v>643</v>
      </c>
      <c r="F37" s="1326" t="s">
        <v>644</v>
      </c>
      <c r="G37" s="14" t="s">
        <v>594</v>
      </c>
      <c r="H37" s="14"/>
      <c r="I37" s="171"/>
      <c r="J37" s="386">
        <v>2</v>
      </c>
      <c r="K37" s="137">
        <v>680</v>
      </c>
      <c r="L37" s="401" t="str">
        <f t="shared" si="0"/>
        <v/>
      </c>
      <c r="M37" s="377" t="s">
        <v>23</v>
      </c>
      <c r="N37" s="502"/>
    </row>
    <row r="38" spans="1:15" ht="15.75" customHeight="1">
      <c r="A38" s="2"/>
      <c r="B38" s="451">
        <v>7302</v>
      </c>
      <c r="C38" s="100" t="s">
        <v>218</v>
      </c>
      <c r="D38" s="100" t="s">
        <v>21</v>
      </c>
      <c r="E38" s="160" t="s">
        <v>645</v>
      </c>
      <c r="F38" s="1393"/>
      <c r="G38" s="9" t="s">
        <v>221</v>
      </c>
      <c r="H38" s="9"/>
      <c r="I38" s="172"/>
      <c r="J38" s="387">
        <v>2</v>
      </c>
      <c r="K38" s="11">
        <v>680</v>
      </c>
      <c r="L38" s="395" t="str">
        <f t="shared" si="0"/>
        <v/>
      </c>
      <c r="M38" s="531" t="s">
        <v>23</v>
      </c>
      <c r="N38" s="502"/>
    </row>
    <row r="39" spans="1:15" ht="15.75" customHeight="1">
      <c r="A39" s="2"/>
      <c r="B39" s="451">
        <v>7302</v>
      </c>
      <c r="C39" s="100" t="s">
        <v>550</v>
      </c>
      <c r="D39" s="100" t="s">
        <v>21</v>
      </c>
      <c r="E39" s="159" t="s">
        <v>646</v>
      </c>
      <c r="F39" s="1393"/>
      <c r="G39" s="9" t="s">
        <v>647</v>
      </c>
      <c r="H39" s="9"/>
      <c r="I39" s="131"/>
      <c r="J39" s="387">
        <v>2</v>
      </c>
      <c r="K39" s="11">
        <v>680</v>
      </c>
      <c r="L39" s="400" t="str">
        <f t="shared" si="0"/>
        <v/>
      </c>
      <c r="M39" s="377" t="s">
        <v>23</v>
      </c>
      <c r="N39" s="502"/>
    </row>
    <row r="40" spans="1:15" ht="15.75" customHeight="1">
      <c r="A40" s="2"/>
      <c r="B40" s="451">
        <v>7302</v>
      </c>
      <c r="C40" s="100" t="s">
        <v>59</v>
      </c>
      <c r="D40" s="100" t="s">
        <v>21</v>
      </c>
      <c r="E40" s="159" t="s">
        <v>648</v>
      </c>
      <c r="F40" s="1393"/>
      <c r="G40" s="9" t="s">
        <v>60</v>
      </c>
      <c r="H40" s="9"/>
      <c r="I40" s="172"/>
      <c r="J40" s="387">
        <v>2</v>
      </c>
      <c r="K40" s="11">
        <v>680</v>
      </c>
      <c r="L40" s="399" t="str">
        <f t="shared" si="0"/>
        <v/>
      </c>
      <c r="M40" s="628" t="s">
        <v>23</v>
      </c>
      <c r="N40" s="502"/>
    </row>
    <row r="41" spans="1:15" ht="15.75" customHeight="1">
      <c r="A41" s="2"/>
      <c r="B41" s="451">
        <v>7302</v>
      </c>
      <c r="C41" s="100" t="s">
        <v>368</v>
      </c>
      <c r="D41" s="153" t="s">
        <v>21</v>
      </c>
      <c r="E41" s="156" t="s">
        <v>649</v>
      </c>
      <c r="F41" s="1393"/>
      <c r="G41" s="9" t="s">
        <v>184</v>
      </c>
      <c r="H41" s="9"/>
      <c r="I41" s="131"/>
      <c r="J41" s="387">
        <v>2</v>
      </c>
      <c r="K41" s="11">
        <v>680</v>
      </c>
      <c r="L41" s="399" t="str">
        <f t="shared" si="0"/>
        <v/>
      </c>
      <c r="M41" s="628" t="s">
        <v>23</v>
      </c>
      <c r="N41" s="502"/>
    </row>
    <row r="42" spans="1:15" ht="15.75" customHeight="1">
      <c r="A42" s="2"/>
      <c r="B42" s="453">
        <v>7302</v>
      </c>
      <c r="C42" s="177" t="s">
        <v>64</v>
      </c>
      <c r="D42" s="177" t="s">
        <v>21</v>
      </c>
      <c r="E42" s="184" t="s">
        <v>650</v>
      </c>
      <c r="F42" s="1404"/>
      <c r="G42" s="453" t="s">
        <v>66</v>
      </c>
      <c r="H42" s="453"/>
      <c r="I42" s="130"/>
      <c r="J42" s="385">
        <v>2</v>
      </c>
      <c r="K42" s="139">
        <v>680</v>
      </c>
      <c r="L42" s="398" t="str">
        <f t="shared" si="0"/>
        <v/>
      </c>
      <c r="M42" s="410" t="s">
        <v>23</v>
      </c>
      <c r="N42" s="502"/>
    </row>
    <row r="43" spans="1:15" ht="15.75" customHeight="1">
      <c r="A43" s="2"/>
      <c r="B43" s="16">
        <v>7304</v>
      </c>
      <c r="C43" s="193" t="s">
        <v>651</v>
      </c>
      <c r="D43" s="194" t="s">
        <v>21</v>
      </c>
      <c r="E43" s="183" t="s">
        <v>652</v>
      </c>
      <c r="F43" s="1382" t="s">
        <v>653</v>
      </c>
      <c r="G43" s="16" t="s">
        <v>654</v>
      </c>
      <c r="H43" s="16"/>
      <c r="I43" s="583"/>
      <c r="J43" s="386">
        <v>2</v>
      </c>
      <c r="K43" s="185">
        <v>1300</v>
      </c>
      <c r="L43" s="395" t="str">
        <f t="shared" si="0"/>
        <v/>
      </c>
      <c r="M43" s="365" t="s">
        <v>23</v>
      </c>
      <c r="N43" s="502"/>
    </row>
    <row r="44" spans="1:15" ht="15.75" customHeight="1">
      <c r="A44" s="2"/>
      <c r="B44" s="18">
        <v>7304</v>
      </c>
      <c r="C44" s="192" t="s">
        <v>218</v>
      </c>
      <c r="D44" s="459" t="s">
        <v>21</v>
      </c>
      <c r="E44" s="454" t="s">
        <v>655</v>
      </c>
      <c r="F44" s="1383"/>
      <c r="G44" s="18" t="s">
        <v>221</v>
      </c>
      <c r="H44" s="18"/>
      <c r="I44" s="586"/>
      <c r="J44" s="387">
        <v>2</v>
      </c>
      <c r="K44" s="186">
        <v>1300</v>
      </c>
      <c r="L44" s="400" t="str">
        <f t="shared" si="0"/>
        <v/>
      </c>
      <c r="M44" s="377" t="s">
        <v>23</v>
      </c>
      <c r="N44" s="502"/>
    </row>
    <row r="45" spans="1:15" ht="15.75" customHeight="1">
      <c r="A45" s="2"/>
      <c r="B45" s="18">
        <v>7304</v>
      </c>
      <c r="C45" s="461" t="s">
        <v>656</v>
      </c>
      <c r="D45" s="459" t="s">
        <v>21</v>
      </c>
      <c r="E45" s="454" t="s">
        <v>657</v>
      </c>
      <c r="F45" s="1383"/>
      <c r="G45" s="181" t="s">
        <v>658</v>
      </c>
      <c r="H45" s="18"/>
      <c r="I45" s="580"/>
      <c r="J45" s="387">
        <v>2</v>
      </c>
      <c r="K45" s="186">
        <v>1300</v>
      </c>
      <c r="L45" s="395" t="str">
        <f t="shared" si="0"/>
        <v/>
      </c>
      <c r="M45" s="531" t="s">
        <v>23</v>
      </c>
      <c r="N45" s="502"/>
    </row>
    <row r="46" spans="1:15" ht="15.75" customHeight="1">
      <c r="A46" s="2"/>
      <c r="B46" s="18">
        <v>7304</v>
      </c>
      <c r="C46" s="192" t="s">
        <v>659</v>
      </c>
      <c r="D46" s="459" t="s">
        <v>21</v>
      </c>
      <c r="E46" s="454" t="s">
        <v>660</v>
      </c>
      <c r="F46" s="1383"/>
      <c r="G46" s="181" t="s">
        <v>661</v>
      </c>
      <c r="H46" s="18"/>
      <c r="I46" s="585"/>
      <c r="J46" s="387">
        <v>2</v>
      </c>
      <c r="K46" s="186">
        <v>1300</v>
      </c>
      <c r="L46" s="400" t="str">
        <f t="shared" si="0"/>
        <v/>
      </c>
      <c r="M46" s="531" t="s">
        <v>23</v>
      </c>
      <c r="N46" s="502"/>
    </row>
    <row r="47" spans="1:15" ht="15.75" customHeight="1">
      <c r="A47" s="2"/>
      <c r="B47" s="18">
        <v>7304</v>
      </c>
      <c r="C47" s="192" t="s">
        <v>200</v>
      </c>
      <c r="D47" s="459" t="s">
        <v>21</v>
      </c>
      <c r="E47" s="454" t="s">
        <v>662</v>
      </c>
      <c r="F47" s="1383"/>
      <c r="G47" s="181" t="s">
        <v>202</v>
      </c>
      <c r="H47" s="18"/>
      <c r="I47" s="1218" t="s">
        <v>1322</v>
      </c>
      <c r="J47" s="387">
        <v>2</v>
      </c>
      <c r="K47" s="186">
        <v>1300</v>
      </c>
      <c r="L47" s="400" t="str">
        <f t="shared" si="0"/>
        <v/>
      </c>
      <c r="M47" s="377" t="s">
        <v>23</v>
      </c>
      <c r="N47" s="502"/>
    </row>
    <row r="48" spans="1:15" ht="15.75" customHeight="1">
      <c r="A48" s="2"/>
      <c r="B48" s="49">
        <v>7304</v>
      </c>
      <c r="C48" s="462" t="s">
        <v>663</v>
      </c>
      <c r="D48" s="456" t="s">
        <v>21</v>
      </c>
      <c r="E48" s="444" t="s">
        <v>664</v>
      </c>
      <c r="F48" s="1384"/>
      <c r="G48" s="210" t="s">
        <v>665</v>
      </c>
      <c r="H48" s="20"/>
      <c r="I48" s="647"/>
      <c r="J48" s="389">
        <v>2</v>
      </c>
      <c r="K48" s="188">
        <v>1300</v>
      </c>
      <c r="L48" s="397" t="str">
        <f t="shared" si="0"/>
        <v/>
      </c>
      <c r="M48" s="410" t="s">
        <v>23</v>
      </c>
      <c r="N48" s="502"/>
    </row>
    <row r="49" spans="1:14" ht="15.75" customHeight="1">
      <c r="A49" s="2"/>
      <c r="B49" s="136">
        <v>7303</v>
      </c>
      <c r="C49" s="449" t="s">
        <v>666</v>
      </c>
      <c r="D49" s="457" t="s">
        <v>21</v>
      </c>
      <c r="E49" s="206">
        <v>4589750324568</v>
      </c>
      <c r="F49" s="1346" t="s">
        <v>667</v>
      </c>
      <c r="G49" s="244" t="s">
        <v>668</v>
      </c>
      <c r="H49" s="142"/>
      <c r="I49" s="1161"/>
      <c r="J49" s="386">
        <v>2</v>
      </c>
      <c r="K49" s="221">
        <v>1800</v>
      </c>
      <c r="L49" s="399" t="str">
        <f t="shared" si="0"/>
        <v/>
      </c>
      <c r="M49" s="377" t="s">
        <v>23</v>
      </c>
      <c r="N49" s="502"/>
    </row>
    <row r="50" spans="1:14" ht="15.75" customHeight="1">
      <c r="A50" s="2"/>
      <c r="B50" s="207">
        <v>7303</v>
      </c>
      <c r="C50" s="444" t="s">
        <v>669</v>
      </c>
      <c r="D50" s="456" t="s">
        <v>21</v>
      </c>
      <c r="E50" s="124">
        <v>4589750324575</v>
      </c>
      <c r="F50" s="1395"/>
      <c r="G50" s="439" t="s">
        <v>670</v>
      </c>
      <c r="H50" s="453"/>
      <c r="I50" s="1162"/>
      <c r="J50" s="389">
        <v>2</v>
      </c>
      <c r="K50" s="169">
        <v>1800</v>
      </c>
      <c r="L50" s="398" t="str">
        <f t="shared" si="0"/>
        <v/>
      </c>
      <c r="M50" s="364" t="s">
        <v>23</v>
      </c>
      <c r="N50" s="502"/>
    </row>
    <row r="51" spans="1:14" ht="15.75" customHeight="1">
      <c r="A51" s="2"/>
      <c r="B51" s="117">
        <v>7206</v>
      </c>
      <c r="C51" s="461" t="s">
        <v>671</v>
      </c>
      <c r="D51" s="2" t="s">
        <v>672</v>
      </c>
      <c r="E51" s="101" t="s">
        <v>673</v>
      </c>
      <c r="F51" s="1310" t="s">
        <v>1360</v>
      </c>
      <c r="G51" s="182" t="s">
        <v>674</v>
      </c>
      <c r="H51" s="18" t="s">
        <v>675</v>
      </c>
      <c r="I51" s="558"/>
      <c r="J51" s="387">
        <v>2</v>
      </c>
      <c r="K51" s="314">
        <v>1200</v>
      </c>
      <c r="L51" s="399" t="str">
        <f t="shared" si="0"/>
        <v/>
      </c>
      <c r="M51" s="531" t="s">
        <v>23</v>
      </c>
      <c r="N51" s="502"/>
    </row>
    <row r="52" spans="1:14" ht="15.75" customHeight="1">
      <c r="A52" s="2"/>
      <c r="B52" s="117">
        <v>7206</v>
      </c>
      <c r="C52" s="459" t="s">
        <v>676</v>
      </c>
      <c r="D52" s="10" t="s">
        <v>672</v>
      </c>
      <c r="E52" s="101" t="s">
        <v>677</v>
      </c>
      <c r="F52" s="1386"/>
      <c r="G52" s="182" t="s">
        <v>678</v>
      </c>
      <c r="H52" s="18" t="s">
        <v>679</v>
      </c>
      <c r="I52" s="558"/>
      <c r="J52" s="387">
        <v>2</v>
      </c>
      <c r="K52" s="314">
        <v>1200</v>
      </c>
      <c r="L52" s="399" t="str">
        <f t="shared" si="0"/>
        <v/>
      </c>
      <c r="M52" s="531" t="s">
        <v>23</v>
      </c>
      <c r="N52" s="502"/>
    </row>
    <row r="53" spans="1:14" ht="15.75" customHeight="1">
      <c r="A53" s="2"/>
      <c r="B53" s="117">
        <v>7206</v>
      </c>
      <c r="C53" s="459" t="s">
        <v>680</v>
      </c>
      <c r="D53" s="10" t="s">
        <v>672</v>
      </c>
      <c r="E53" s="101" t="s">
        <v>681</v>
      </c>
      <c r="F53" s="1386"/>
      <c r="G53" s="182" t="s">
        <v>682</v>
      </c>
      <c r="H53" s="18" t="s">
        <v>77</v>
      </c>
      <c r="I53" s="558"/>
      <c r="J53" s="387">
        <v>2</v>
      </c>
      <c r="K53" s="314">
        <v>1200</v>
      </c>
      <c r="L53" s="399" t="str">
        <f t="shared" si="0"/>
        <v/>
      </c>
      <c r="M53" s="531" t="s">
        <v>23</v>
      </c>
      <c r="N53" s="502"/>
    </row>
    <row r="54" spans="1:14" ht="15.75" customHeight="1">
      <c r="A54" s="2"/>
      <c r="B54" s="117">
        <v>7206</v>
      </c>
      <c r="C54" s="459" t="s">
        <v>683</v>
      </c>
      <c r="D54" s="10" t="s">
        <v>672</v>
      </c>
      <c r="E54" s="101" t="s">
        <v>684</v>
      </c>
      <c r="F54" s="1386"/>
      <c r="G54" s="182" t="s">
        <v>685</v>
      </c>
      <c r="H54" s="181" t="s">
        <v>686</v>
      </c>
      <c r="I54" s="561"/>
      <c r="J54" s="387">
        <v>2</v>
      </c>
      <c r="K54" s="314">
        <v>1200</v>
      </c>
      <c r="L54" s="399" t="str">
        <f t="shared" si="0"/>
        <v/>
      </c>
      <c r="M54" s="531" t="s">
        <v>23</v>
      </c>
      <c r="N54" s="502"/>
    </row>
    <row r="55" spans="1:14" ht="15.75" customHeight="1">
      <c r="A55" s="2"/>
      <c r="B55" s="117">
        <v>7206</v>
      </c>
      <c r="C55" s="459" t="s">
        <v>687</v>
      </c>
      <c r="D55" s="10" t="s">
        <v>672</v>
      </c>
      <c r="E55" s="101" t="s">
        <v>688</v>
      </c>
      <c r="F55" s="1386"/>
      <c r="G55" s="182" t="s">
        <v>689</v>
      </c>
      <c r="H55" s="18" t="s">
        <v>35</v>
      </c>
      <c r="I55" s="558"/>
      <c r="J55" s="387">
        <v>2</v>
      </c>
      <c r="K55" s="314">
        <v>1200</v>
      </c>
      <c r="L55" s="399" t="str">
        <f t="shared" si="0"/>
        <v/>
      </c>
      <c r="M55" s="628" t="s">
        <v>23</v>
      </c>
      <c r="N55" s="502"/>
    </row>
    <row r="56" spans="1:14" ht="15.75" customHeight="1">
      <c r="A56" s="2"/>
      <c r="B56" s="180">
        <v>7206</v>
      </c>
      <c r="C56" s="444" t="s">
        <v>690</v>
      </c>
      <c r="D56" s="463" t="s">
        <v>672</v>
      </c>
      <c r="E56" s="111" t="s">
        <v>691</v>
      </c>
      <c r="F56" s="1387"/>
      <c r="G56" s="923" t="s">
        <v>692</v>
      </c>
      <c r="H56" s="20" t="s">
        <v>693</v>
      </c>
      <c r="I56" s="559"/>
      <c r="J56" s="385">
        <v>2</v>
      </c>
      <c r="K56" s="339">
        <v>1200</v>
      </c>
      <c r="L56" s="397" t="str">
        <f t="shared" si="0"/>
        <v/>
      </c>
      <c r="M56" s="410" t="s">
        <v>23</v>
      </c>
      <c r="N56" s="502"/>
    </row>
    <row r="57" spans="1:14" ht="15.75" customHeight="1">
      <c r="B57" s="451">
        <v>7301</v>
      </c>
      <c r="C57" s="190" t="s">
        <v>694</v>
      </c>
      <c r="D57" s="190" t="s">
        <v>21</v>
      </c>
      <c r="E57" s="178" t="s">
        <v>695</v>
      </c>
      <c r="F57" s="1392" t="s">
        <v>696</v>
      </c>
      <c r="G57" s="142">
        <v>0</v>
      </c>
      <c r="H57" s="142"/>
      <c r="I57" s="1154"/>
      <c r="J57" s="386">
        <v>2</v>
      </c>
      <c r="K57" s="137">
        <v>580</v>
      </c>
      <c r="L57" s="401" t="str">
        <f t="shared" si="0"/>
        <v/>
      </c>
      <c r="M57" s="365" t="s">
        <v>23</v>
      </c>
      <c r="N57" s="502"/>
    </row>
    <row r="58" spans="1:14" ht="15.75" customHeight="1">
      <c r="B58" s="451">
        <v>7301</v>
      </c>
      <c r="C58" s="140" t="s">
        <v>697</v>
      </c>
      <c r="D58" s="153" t="s">
        <v>21</v>
      </c>
      <c r="E58" s="156" t="s">
        <v>698</v>
      </c>
      <c r="F58" s="1393"/>
      <c r="G58" s="9">
        <v>1</v>
      </c>
      <c r="H58" s="9"/>
      <c r="I58" s="1155"/>
      <c r="J58" s="387">
        <v>2</v>
      </c>
      <c r="K58" s="11">
        <v>580</v>
      </c>
      <c r="L58" s="400" t="str">
        <f t="shared" si="0"/>
        <v/>
      </c>
      <c r="M58" s="366" t="s">
        <v>23</v>
      </c>
      <c r="N58" s="502"/>
    </row>
    <row r="59" spans="1:14" ht="15.75" customHeight="1">
      <c r="B59" s="451">
        <v>7301</v>
      </c>
      <c r="C59" s="100" t="s">
        <v>699</v>
      </c>
      <c r="D59" s="110" t="s">
        <v>21</v>
      </c>
      <c r="E59" s="160" t="s">
        <v>700</v>
      </c>
      <c r="F59" s="1393"/>
      <c r="G59" s="9">
        <v>2</v>
      </c>
      <c r="H59" s="9"/>
      <c r="I59" s="1156"/>
      <c r="J59" s="387">
        <v>2</v>
      </c>
      <c r="K59" s="137">
        <v>580</v>
      </c>
      <c r="L59" s="396" t="str">
        <f t="shared" si="0"/>
        <v/>
      </c>
      <c r="M59" s="366" t="s">
        <v>23</v>
      </c>
      <c r="N59" s="502"/>
    </row>
    <row r="60" spans="1:14" ht="15.75" customHeight="1">
      <c r="B60" s="451">
        <v>7301</v>
      </c>
      <c r="C60" s="100" t="s">
        <v>701</v>
      </c>
      <c r="D60" s="100" t="s">
        <v>21</v>
      </c>
      <c r="E60" s="160" t="s">
        <v>702</v>
      </c>
      <c r="F60" s="1393"/>
      <c r="G60" s="9">
        <v>3</v>
      </c>
      <c r="H60" s="9"/>
      <c r="I60" s="1155"/>
      <c r="J60" s="387">
        <v>2</v>
      </c>
      <c r="K60" s="11">
        <v>580</v>
      </c>
      <c r="L60" s="400" t="str">
        <f t="shared" si="0"/>
        <v/>
      </c>
      <c r="M60" s="377" t="s">
        <v>23</v>
      </c>
      <c r="N60" s="502"/>
    </row>
    <row r="61" spans="1:14" ht="15.75" customHeight="1">
      <c r="B61" s="451">
        <v>7301</v>
      </c>
      <c r="C61" s="100" t="s">
        <v>703</v>
      </c>
      <c r="D61" s="100" t="s">
        <v>21</v>
      </c>
      <c r="E61" s="160" t="s">
        <v>704</v>
      </c>
      <c r="F61" s="1393"/>
      <c r="G61" s="9">
        <v>4</v>
      </c>
      <c r="H61" s="9"/>
      <c r="I61" s="1155"/>
      <c r="J61" s="387">
        <v>2</v>
      </c>
      <c r="K61" s="11">
        <v>580</v>
      </c>
      <c r="L61" s="399" t="str">
        <f t="shared" si="0"/>
        <v/>
      </c>
      <c r="M61" s="531" t="s">
        <v>23</v>
      </c>
      <c r="N61" s="502"/>
    </row>
    <row r="62" spans="1:14" ht="15.75" customHeight="1">
      <c r="B62" s="451">
        <v>7301</v>
      </c>
      <c r="C62" s="100" t="s">
        <v>705</v>
      </c>
      <c r="D62" s="100" t="s">
        <v>21</v>
      </c>
      <c r="E62" s="159" t="s">
        <v>706</v>
      </c>
      <c r="F62" s="1393"/>
      <c r="G62" s="9">
        <v>5</v>
      </c>
      <c r="H62" s="9"/>
      <c r="I62" s="1156"/>
      <c r="J62" s="387">
        <v>2</v>
      </c>
      <c r="K62" s="137">
        <v>580</v>
      </c>
      <c r="L62" s="395" t="str">
        <f t="shared" si="0"/>
        <v/>
      </c>
      <c r="M62" s="531" t="s">
        <v>23</v>
      </c>
      <c r="N62" s="502"/>
    </row>
    <row r="63" spans="1:14" ht="15.75" customHeight="1">
      <c r="B63" s="451">
        <v>7301</v>
      </c>
      <c r="C63" s="100" t="s">
        <v>707</v>
      </c>
      <c r="D63" s="153" t="s">
        <v>21</v>
      </c>
      <c r="E63" s="156" t="s">
        <v>708</v>
      </c>
      <c r="F63" s="1393"/>
      <c r="G63" s="9">
        <v>6</v>
      </c>
      <c r="H63" s="9"/>
      <c r="I63" s="1157"/>
      <c r="J63" s="387">
        <v>2</v>
      </c>
      <c r="K63" s="340">
        <v>580</v>
      </c>
      <c r="L63" s="396" t="str">
        <f t="shared" si="0"/>
        <v/>
      </c>
      <c r="M63" s="531" t="s">
        <v>23</v>
      </c>
      <c r="N63" s="502"/>
    </row>
    <row r="64" spans="1:14" ht="15.75" customHeight="1">
      <c r="B64" s="451">
        <v>7301</v>
      </c>
      <c r="C64" s="100" t="s">
        <v>709</v>
      </c>
      <c r="D64" s="100" t="s">
        <v>21</v>
      </c>
      <c r="E64" s="160" t="s">
        <v>710</v>
      </c>
      <c r="F64" s="1393"/>
      <c r="G64" s="451">
        <v>7</v>
      </c>
      <c r="H64" s="451"/>
      <c r="I64" s="1155"/>
      <c r="J64" s="387">
        <v>2</v>
      </c>
      <c r="K64" s="340">
        <v>580</v>
      </c>
      <c r="L64" s="396" t="str">
        <f t="shared" si="0"/>
        <v/>
      </c>
      <c r="M64" s="531" t="s">
        <v>23</v>
      </c>
      <c r="N64" s="502"/>
    </row>
    <row r="65" spans="2:14" ht="15.75" customHeight="1">
      <c r="B65" s="451">
        <v>7301</v>
      </c>
      <c r="C65" s="100" t="s">
        <v>711</v>
      </c>
      <c r="D65" s="100" t="s">
        <v>21</v>
      </c>
      <c r="E65" s="159" t="s">
        <v>712</v>
      </c>
      <c r="F65" s="1393"/>
      <c r="G65" s="9">
        <v>8</v>
      </c>
      <c r="H65" s="15"/>
      <c r="I65" s="1157"/>
      <c r="J65" s="387">
        <v>2</v>
      </c>
      <c r="K65" s="340">
        <v>580</v>
      </c>
      <c r="L65" s="400" t="str">
        <f t="shared" si="0"/>
        <v/>
      </c>
      <c r="M65" s="531" t="s">
        <v>23</v>
      </c>
      <c r="N65" s="502"/>
    </row>
    <row r="66" spans="2:14" ht="15.75" customHeight="1">
      <c r="B66" s="453">
        <v>7301</v>
      </c>
      <c r="C66" s="177" t="s">
        <v>713</v>
      </c>
      <c r="D66" s="177" t="s">
        <v>21</v>
      </c>
      <c r="E66" s="157" t="s">
        <v>714</v>
      </c>
      <c r="F66" s="1394"/>
      <c r="G66" s="453">
        <v>9</v>
      </c>
      <c r="H66" s="450"/>
      <c r="I66" s="1158"/>
      <c r="J66" s="385">
        <v>2</v>
      </c>
      <c r="K66" s="339">
        <v>580</v>
      </c>
      <c r="L66" s="397" t="str">
        <f t="shared" si="0"/>
        <v/>
      </c>
      <c r="M66" s="410" t="s">
        <v>23</v>
      </c>
      <c r="N66" s="502"/>
    </row>
    <row r="67" spans="2:14" ht="15.75" customHeight="1">
      <c r="B67" s="18">
        <v>7205</v>
      </c>
      <c r="C67" s="192" t="s">
        <v>715</v>
      </c>
      <c r="D67" s="10" t="s">
        <v>21</v>
      </c>
      <c r="E67" s="102">
        <v>4589750317515</v>
      </c>
      <c r="F67" s="1390" t="s">
        <v>1278</v>
      </c>
      <c r="G67" s="54" t="s">
        <v>716</v>
      </c>
      <c r="H67" s="18" t="s">
        <v>675</v>
      </c>
      <c r="I67" s="567"/>
      <c r="J67" s="387">
        <v>2</v>
      </c>
      <c r="K67" s="340">
        <v>1200</v>
      </c>
      <c r="L67" s="400" t="str">
        <f t="shared" si="0"/>
        <v/>
      </c>
      <c r="M67" s="531" t="s">
        <v>23</v>
      </c>
      <c r="N67" s="502"/>
    </row>
    <row r="68" spans="2:14" ht="15.75" customHeight="1">
      <c r="B68" s="18">
        <v>7205</v>
      </c>
      <c r="C68" s="192" t="s">
        <v>717</v>
      </c>
      <c r="D68" s="10" t="s">
        <v>21</v>
      </c>
      <c r="E68" s="102">
        <v>4589750317522</v>
      </c>
      <c r="F68" s="1390"/>
      <c r="G68" s="54" t="s">
        <v>718</v>
      </c>
      <c r="H68" s="18" t="s">
        <v>679</v>
      </c>
      <c r="I68" s="570"/>
      <c r="J68" s="387">
        <v>2</v>
      </c>
      <c r="K68" s="11">
        <v>1200</v>
      </c>
      <c r="L68" s="399" t="str">
        <f t="shared" si="0"/>
        <v/>
      </c>
      <c r="M68" s="377" t="s">
        <v>23</v>
      </c>
      <c r="N68" s="502"/>
    </row>
    <row r="69" spans="2:14" ht="15.75" customHeight="1">
      <c r="B69" s="20">
        <v>7205</v>
      </c>
      <c r="C69" s="262" t="s">
        <v>719</v>
      </c>
      <c r="D69" s="2" t="s">
        <v>21</v>
      </c>
      <c r="E69" s="109">
        <v>4589750317546</v>
      </c>
      <c r="F69" s="1391"/>
      <c r="G69" s="67" t="s">
        <v>720</v>
      </c>
      <c r="H69" s="20" t="s">
        <v>77</v>
      </c>
      <c r="I69" s="568"/>
      <c r="J69" s="385">
        <v>2</v>
      </c>
      <c r="K69" s="139">
        <v>1200</v>
      </c>
      <c r="L69" s="398" t="str">
        <f t="shared" si="0"/>
        <v/>
      </c>
      <c r="M69" s="410" t="s">
        <v>23</v>
      </c>
      <c r="N69" s="502"/>
    </row>
    <row r="70" spans="2:14" ht="15.75" customHeight="1">
      <c r="B70" s="18">
        <v>7103</v>
      </c>
      <c r="C70" s="19" t="s">
        <v>231</v>
      </c>
      <c r="D70" s="19" t="s">
        <v>21</v>
      </c>
      <c r="E70" s="102">
        <v>4589750310752</v>
      </c>
      <c r="F70" s="1255" t="s">
        <v>1277</v>
      </c>
      <c r="G70" s="18" t="s">
        <v>232</v>
      </c>
      <c r="H70" s="18"/>
      <c r="I70" s="574"/>
      <c r="J70" s="386">
        <v>2</v>
      </c>
      <c r="K70" s="342">
        <v>1000</v>
      </c>
      <c r="L70" s="396" t="str">
        <f t="shared" si="0"/>
        <v/>
      </c>
      <c r="M70" s="628" t="s">
        <v>23</v>
      </c>
      <c r="N70" s="502"/>
    </row>
    <row r="71" spans="2:14" ht="15.75" customHeight="1">
      <c r="B71" s="18">
        <v>7103</v>
      </c>
      <c r="C71" s="19" t="s">
        <v>721</v>
      </c>
      <c r="D71" s="19" t="s">
        <v>21</v>
      </c>
      <c r="E71" s="102">
        <v>4589750310745</v>
      </c>
      <c r="F71" s="1380"/>
      <c r="G71" s="18" t="s">
        <v>722</v>
      </c>
      <c r="H71" s="18"/>
      <c r="I71" s="566"/>
      <c r="J71" s="387">
        <v>2</v>
      </c>
      <c r="K71" s="342">
        <v>1000</v>
      </c>
      <c r="L71" s="400" t="str">
        <f t="shared" si="0"/>
        <v/>
      </c>
      <c r="M71" s="628" t="s">
        <v>23</v>
      </c>
      <c r="N71" s="502"/>
    </row>
    <row r="72" spans="2:14" ht="15.75" customHeight="1">
      <c r="B72" s="18">
        <v>7103</v>
      </c>
      <c r="C72" s="19" t="s">
        <v>205</v>
      </c>
      <c r="D72" s="19" t="s">
        <v>21</v>
      </c>
      <c r="E72" s="102">
        <v>4589750310769</v>
      </c>
      <c r="F72" s="1380"/>
      <c r="G72" s="18" t="s">
        <v>723</v>
      </c>
      <c r="H72" s="18"/>
      <c r="I72" s="574"/>
      <c r="J72" s="387">
        <v>2</v>
      </c>
      <c r="K72" s="342">
        <v>1000</v>
      </c>
      <c r="L72" s="400" t="str">
        <f t="shared" ref="L72:L105" si="1">IFERROR(IF(N72=0,"",ROUNDUP(N72/J72,0)),"")</f>
        <v/>
      </c>
      <c r="M72" s="628" t="s">
        <v>23</v>
      </c>
      <c r="N72" s="502"/>
    </row>
    <row r="73" spans="2:14" ht="15.75" customHeight="1">
      <c r="B73" s="20">
        <v>7103</v>
      </c>
      <c r="C73" s="21" t="s">
        <v>663</v>
      </c>
      <c r="D73" s="21" t="s">
        <v>21</v>
      </c>
      <c r="E73" s="109">
        <v>4589750310776</v>
      </c>
      <c r="F73" s="1381"/>
      <c r="G73" s="20" t="s">
        <v>724</v>
      </c>
      <c r="H73" s="20"/>
      <c r="I73" s="577"/>
      <c r="J73" s="392">
        <v>2</v>
      </c>
      <c r="K73" s="343">
        <v>1000</v>
      </c>
      <c r="L73" s="397" t="str">
        <f t="shared" si="1"/>
        <v/>
      </c>
      <c r="M73" s="410" t="s">
        <v>23</v>
      </c>
      <c r="N73" s="502"/>
    </row>
    <row r="74" spans="2:14" ht="15.75" customHeight="1">
      <c r="B74" s="16">
        <v>7203</v>
      </c>
      <c r="C74" s="17" t="s">
        <v>79</v>
      </c>
      <c r="D74" s="17" t="s">
        <v>21</v>
      </c>
      <c r="E74" s="108">
        <v>4589750317409</v>
      </c>
      <c r="F74" s="1378" t="s">
        <v>725</v>
      </c>
      <c r="G74" s="16" t="s">
        <v>594</v>
      </c>
      <c r="I74" s="571"/>
      <c r="J74" s="386">
        <v>2</v>
      </c>
      <c r="K74" s="185">
        <v>620</v>
      </c>
      <c r="L74" s="399" t="str">
        <f t="shared" si="1"/>
        <v/>
      </c>
      <c r="M74" s="365" t="s">
        <v>23</v>
      </c>
      <c r="N74" s="502"/>
    </row>
    <row r="75" spans="2:14" ht="15.75" customHeight="1">
      <c r="B75" s="18">
        <v>7203</v>
      </c>
      <c r="C75" s="19" t="s">
        <v>273</v>
      </c>
      <c r="D75" s="19" t="s">
        <v>21</v>
      </c>
      <c r="E75" s="102">
        <v>4589750317393</v>
      </c>
      <c r="F75" s="1388"/>
      <c r="G75" s="18" t="s">
        <v>276</v>
      </c>
      <c r="H75" s="66"/>
      <c r="I75" s="578"/>
      <c r="J75" s="387">
        <v>2</v>
      </c>
      <c r="K75" s="186">
        <v>620</v>
      </c>
      <c r="L75" s="395" t="str">
        <f t="shared" si="1"/>
        <v/>
      </c>
      <c r="M75" s="366" t="s">
        <v>23</v>
      </c>
      <c r="N75" s="502"/>
    </row>
    <row r="76" spans="2:14" ht="15.75" customHeight="1">
      <c r="B76" s="18">
        <v>7203</v>
      </c>
      <c r="C76" s="19" t="s">
        <v>211</v>
      </c>
      <c r="D76" s="19" t="s">
        <v>21</v>
      </c>
      <c r="E76" s="102">
        <v>4589750317416</v>
      </c>
      <c r="F76" s="1388"/>
      <c r="G76" s="18" t="s">
        <v>214</v>
      </c>
      <c r="H76" s="18"/>
      <c r="I76" s="578"/>
      <c r="J76" s="387">
        <v>2</v>
      </c>
      <c r="K76" s="187">
        <v>620</v>
      </c>
      <c r="L76" s="400" t="str">
        <f t="shared" si="1"/>
        <v/>
      </c>
      <c r="M76" s="377" t="s">
        <v>23</v>
      </c>
      <c r="N76" s="502"/>
    </row>
    <row r="77" spans="2:14" ht="15.75" customHeight="1">
      <c r="B77" s="18">
        <v>7203</v>
      </c>
      <c r="C77" s="19" t="s">
        <v>309</v>
      </c>
      <c r="D77" s="19" t="s">
        <v>21</v>
      </c>
      <c r="E77" s="102">
        <v>4589750317423</v>
      </c>
      <c r="F77" s="1388"/>
      <c r="G77" s="18" t="s">
        <v>312</v>
      </c>
      <c r="H77" s="18"/>
      <c r="I77" s="560"/>
      <c r="J77" s="387">
        <v>2</v>
      </c>
      <c r="K77" s="186">
        <v>620</v>
      </c>
      <c r="L77" s="395" t="str">
        <f t="shared" si="1"/>
        <v/>
      </c>
      <c r="M77" s="531" t="s">
        <v>23</v>
      </c>
      <c r="N77" s="502"/>
    </row>
    <row r="78" spans="2:14" ht="15.75" customHeight="1">
      <c r="B78" s="18">
        <v>7203</v>
      </c>
      <c r="C78" s="19" t="s">
        <v>200</v>
      </c>
      <c r="D78" s="19" t="s">
        <v>21</v>
      </c>
      <c r="E78" s="102">
        <v>4589750317386</v>
      </c>
      <c r="F78" s="1388"/>
      <c r="G78" s="18" t="s">
        <v>202</v>
      </c>
      <c r="H78" s="18"/>
      <c r="I78" s="578"/>
      <c r="J78" s="387">
        <v>2</v>
      </c>
      <c r="K78" s="187">
        <v>620</v>
      </c>
      <c r="L78" s="396" t="str">
        <f t="shared" si="1"/>
        <v/>
      </c>
      <c r="M78" s="377" t="s">
        <v>23</v>
      </c>
      <c r="N78" s="502"/>
    </row>
    <row r="79" spans="2:14" ht="15.75" customHeight="1">
      <c r="B79" s="20">
        <v>7203</v>
      </c>
      <c r="C79" s="21" t="s">
        <v>368</v>
      </c>
      <c r="D79" s="21" t="s">
        <v>21</v>
      </c>
      <c r="E79" s="109">
        <v>4589750317379</v>
      </c>
      <c r="F79" s="1389"/>
      <c r="G79" s="20" t="s">
        <v>184</v>
      </c>
      <c r="H79" s="20"/>
      <c r="I79" s="572"/>
      <c r="J79" s="385">
        <v>2</v>
      </c>
      <c r="K79" s="188">
        <v>620</v>
      </c>
      <c r="L79" s="396" t="str">
        <f t="shared" si="1"/>
        <v/>
      </c>
      <c r="M79" s="410" t="s">
        <v>23</v>
      </c>
      <c r="N79" s="502"/>
    </row>
    <row r="80" spans="2:14" ht="15.75" customHeight="1">
      <c r="B80" s="51">
        <v>7201</v>
      </c>
      <c r="C80" s="118" t="s">
        <v>273</v>
      </c>
      <c r="D80" s="118" t="s">
        <v>21</v>
      </c>
      <c r="E80" s="115">
        <v>4589750313388</v>
      </c>
      <c r="F80" s="1378" t="s">
        <v>726</v>
      </c>
      <c r="G80" s="51" t="s">
        <v>276</v>
      </c>
      <c r="H80" s="51"/>
      <c r="I80" s="573"/>
      <c r="J80" s="386">
        <v>2</v>
      </c>
      <c r="K80" s="341">
        <v>780</v>
      </c>
      <c r="L80" s="401" t="str">
        <f t="shared" si="1"/>
        <v/>
      </c>
      <c r="M80" s="377" t="s">
        <v>23</v>
      </c>
      <c r="N80" s="502"/>
    </row>
    <row r="81" spans="2:14" ht="15.75" customHeight="1">
      <c r="B81" s="18">
        <v>7201</v>
      </c>
      <c r="C81" s="19" t="s">
        <v>727</v>
      </c>
      <c r="D81" s="19" t="s">
        <v>21</v>
      </c>
      <c r="E81" s="102">
        <v>4589750313364</v>
      </c>
      <c r="F81" s="1255"/>
      <c r="G81" s="18" t="s">
        <v>178</v>
      </c>
      <c r="H81" s="18"/>
      <c r="I81" s="1159" t="s">
        <v>1318</v>
      </c>
      <c r="J81" s="387">
        <v>2</v>
      </c>
      <c r="K81" s="186">
        <v>780</v>
      </c>
      <c r="L81" s="400" t="str">
        <f t="shared" si="1"/>
        <v/>
      </c>
      <c r="M81" s="628" t="s">
        <v>23</v>
      </c>
      <c r="N81" s="502"/>
    </row>
    <row r="82" spans="2:14" ht="15.75" customHeight="1">
      <c r="B82" s="18">
        <v>7201</v>
      </c>
      <c r="C82" s="19" t="s">
        <v>309</v>
      </c>
      <c r="D82" s="19" t="s">
        <v>21</v>
      </c>
      <c r="E82" s="102">
        <v>4589750313340</v>
      </c>
      <c r="F82" s="1255"/>
      <c r="G82" s="18" t="s">
        <v>312</v>
      </c>
      <c r="H82" s="66"/>
      <c r="I82" s="560"/>
      <c r="J82" s="387">
        <v>2</v>
      </c>
      <c r="K82" s="186">
        <v>780</v>
      </c>
      <c r="L82" s="400" t="str">
        <f t="shared" si="1"/>
        <v/>
      </c>
      <c r="M82" s="628" t="s">
        <v>23</v>
      </c>
      <c r="N82" s="502"/>
    </row>
    <row r="83" spans="2:14" ht="15.75" customHeight="1">
      <c r="B83" s="18">
        <v>7201</v>
      </c>
      <c r="C83" s="19" t="s">
        <v>307</v>
      </c>
      <c r="D83" s="19" t="s">
        <v>21</v>
      </c>
      <c r="E83" s="102">
        <v>4589750313371</v>
      </c>
      <c r="F83" s="1255"/>
      <c r="G83" s="18" t="s">
        <v>308</v>
      </c>
      <c r="H83" s="18"/>
      <c r="I83" s="581"/>
      <c r="J83" s="387">
        <v>2</v>
      </c>
      <c r="K83" s="186">
        <v>780</v>
      </c>
      <c r="L83" s="400" t="str">
        <f t="shared" si="1"/>
        <v/>
      </c>
      <c r="M83" s="531" t="s">
        <v>23</v>
      </c>
      <c r="N83" s="502"/>
    </row>
    <row r="84" spans="2:14" ht="15.75" customHeight="1">
      <c r="B84" s="71">
        <v>7201</v>
      </c>
      <c r="C84" s="112" t="s">
        <v>368</v>
      </c>
      <c r="D84" s="112" t="s">
        <v>21</v>
      </c>
      <c r="E84" s="119">
        <v>4589750313333</v>
      </c>
      <c r="F84" s="1255"/>
      <c r="G84" s="2" t="s">
        <v>184</v>
      </c>
      <c r="H84" s="72"/>
      <c r="I84" s="575"/>
      <c r="J84" s="387">
        <v>2</v>
      </c>
      <c r="K84" s="187">
        <v>780</v>
      </c>
      <c r="L84" s="399" t="str">
        <f t="shared" si="1"/>
        <v/>
      </c>
      <c r="M84" s="531" t="s">
        <v>23</v>
      </c>
      <c r="N84" s="502"/>
    </row>
    <row r="85" spans="2:14" ht="15.75" customHeight="1">
      <c r="B85" s="51">
        <v>7201</v>
      </c>
      <c r="C85" s="118" t="s">
        <v>203</v>
      </c>
      <c r="D85" s="118" t="s">
        <v>21</v>
      </c>
      <c r="E85" s="115">
        <v>4589750313357</v>
      </c>
      <c r="F85" s="1255"/>
      <c r="G85" s="51" t="s">
        <v>335</v>
      </c>
      <c r="H85" s="51"/>
      <c r="I85" s="576"/>
      <c r="J85" s="392">
        <v>2</v>
      </c>
      <c r="K85" s="344">
        <v>780</v>
      </c>
      <c r="L85" s="398" t="str">
        <f t="shared" si="1"/>
        <v/>
      </c>
      <c r="M85" s="364" t="s">
        <v>23</v>
      </c>
      <c r="N85" s="502"/>
    </row>
    <row r="86" spans="2:14" ht="15.75" customHeight="1">
      <c r="B86" s="77">
        <v>7107</v>
      </c>
      <c r="C86" s="458" t="s">
        <v>79</v>
      </c>
      <c r="D86" s="12" t="s">
        <v>21</v>
      </c>
      <c r="E86" s="108">
        <v>4582325280825</v>
      </c>
      <c r="F86" s="1290" t="s">
        <v>728</v>
      </c>
      <c r="G86" s="16" t="s">
        <v>82</v>
      </c>
      <c r="H86" s="16" t="s">
        <v>729</v>
      </c>
      <c r="I86" s="563"/>
      <c r="J86" s="386">
        <v>2</v>
      </c>
      <c r="K86" s="189">
        <v>680</v>
      </c>
      <c r="L86" s="395" t="str">
        <f t="shared" si="1"/>
        <v/>
      </c>
      <c r="M86" s="365" t="s">
        <v>23</v>
      </c>
      <c r="N86" s="502"/>
    </row>
    <row r="87" spans="2:14" ht="15.75" customHeight="1">
      <c r="B87" s="117">
        <v>7107</v>
      </c>
      <c r="C87" s="461" t="s">
        <v>218</v>
      </c>
      <c r="D87" s="2" t="s">
        <v>21</v>
      </c>
      <c r="E87" s="102">
        <v>4582325280818</v>
      </c>
      <c r="F87" s="1385"/>
      <c r="G87" s="18" t="s">
        <v>176</v>
      </c>
      <c r="H87" s="18" t="s">
        <v>729</v>
      </c>
      <c r="I87" s="569"/>
      <c r="J87" s="387">
        <v>2</v>
      </c>
      <c r="K87" s="61">
        <v>680</v>
      </c>
      <c r="L87" s="396" t="str">
        <f t="shared" si="1"/>
        <v/>
      </c>
      <c r="M87" s="531" t="s">
        <v>23</v>
      </c>
      <c r="N87" s="502"/>
    </row>
    <row r="88" spans="2:14" ht="15.75" customHeight="1">
      <c r="B88" s="117">
        <v>7107</v>
      </c>
      <c r="C88" s="459" t="s">
        <v>273</v>
      </c>
      <c r="D88" s="10" t="s">
        <v>21</v>
      </c>
      <c r="E88" s="102">
        <v>4589750280239</v>
      </c>
      <c r="F88" s="1385"/>
      <c r="G88" s="18" t="s">
        <v>387</v>
      </c>
      <c r="H88" s="18" t="s">
        <v>729</v>
      </c>
      <c r="I88" s="569"/>
      <c r="J88" s="387">
        <v>2</v>
      </c>
      <c r="K88" s="61">
        <v>680</v>
      </c>
      <c r="L88" s="396" t="str">
        <f t="shared" si="1"/>
        <v/>
      </c>
      <c r="M88" s="377" t="s">
        <v>23</v>
      </c>
      <c r="N88" s="502"/>
    </row>
    <row r="89" spans="2:14" ht="15.75" customHeight="1">
      <c r="B89" s="117">
        <v>7107</v>
      </c>
      <c r="C89" s="459" t="s">
        <v>309</v>
      </c>
      <c r="D89" s="10" t="s">
        <v>21</v>
      </c>
      <c r="E89" s="102">
        <v>4589750280253</v>
      </c>
      <c r="F89" s="1385"/>
      <c r="G89" s="18" t="s">
        <v>730</v>
      </c>
      <c r="H89" s="18" t="s">
        <v>729</v>
      </c>
      <c r="I89" s="569"/>
      <c r="J89" s="387">
        <v>2</v>
      </c>
      <c r="K89" s="61">
        <v>680</v>
      </c>
      <c r="L89" s="396" t="str">
        <f t="shared" si="1"/>
        <v/>
      </c>
      <c r="M89" s="628" t="s">
        <v>23</v>
      </c>
      <c r="N89" s="502"/>
    </row>
    <row r="90" spans="2:14" ht="15.75" customHeight="1">
      <c r="B90" s="117">
        <v>7107</v>
      </c>
      <c r="C90" s="459" t="s">
        <v>200</v>
      </c>
      <c r="D90" s="10" t="s">
        <v>21</v>
      </c>
      <c r="E90" s="102">
        <v>4582325284779</v>
      </c>
      <c r="F90" s="1385"/>
      <c r="G90" s="18" t="s">
        <v>375</v>
      </c>
      <c r="H90" s="18" t="s">
        <v>729</v>
      </c>
      <c r="I90" s="561"/>
      <c r="J90" s="387">
        <v>2</v>
      </c>
      <c r="K90" s="61">
        <v>680</v>
      </c>
      <c r="L90" s="400" t="str">
        <f t="shared" si="1"/>
        <v/>
      </c>
      <c r="M90" s="531" t="s">
        <v>23</v>
      </c>
      <c r="N90" s="502"/>
    </row>
    <row r="91" spans="2:14" ht="15.75" customHeight="1">
      <c r="B91" s="180">
        <v>7107</v>
      </c>
      <c r="C91" s="444" t="s">
        <v>64</v>
      </c>
      <c r="D91" s="463" t="s">
        <v>21</v>
      </c>
      <c r="E91" s="109">
        <v>4582325284786</v>
      </c>
      <c r="F91" s="1385"/>
      <c r="G91" s="20" t="s">
        <v>75</v>
      </c>
      <c r="H91" s="20" t="s">
        <v>729</v>
      </c>
      <c r="I91" s="562"/>
      <c r="J91" s="392">
        <v>2</v>
      </c>
      <c r="K91" s="61">
        <v>680</v>
      </c>
      <c r="L91" s="397" t="str">
        <f t="shared" si="1"/>
        <v/>
      </c>
      <c r="M91" s="364" t="s">
        <v>23</v>
      </c>
      <c r="N91" s="502"/>
    </row>
    <row r="92" spans="2:14" ht="15.75" customHeight="1">
      <c r="B92" s="77">
        <v>7108</v>
      </c>
      <c r="C92" s="458" t="s">
        <v>79</v>
      </c>
      <c r="D92" s="12" t="s">
        <v>21</v>
      </c>
      <c r="E92" s="108">
        <v>4582325280856</v>
      </c>
      <c r="F92" s="1332" t="s">
        <v>731</v>
      </c>
      <c r="G92" s="16" t="s">
        <v>82</v>
      </c>
      <c r="H92" s="16"/>
      <c r="I92" s="561"/>
      <c r="J92" s="386">
        <v>2</v>
      </c>
      <c r="K92" s="345">
        <v>480</v>
      </c>
      <c r="L92" s="399" t="str">
        <f t="shared" si="1"/>
        <v/>
      </c>
      <c r="M92" s="365" t="s">
        <v>23</v>
      </c>
      <c r="N92" s="502"/>
    </row>
    <row r="93" spans="2:14" ht="15.75" customHeight="1">
      <c r="B93" s="18">
        <v>7108</v>
      </c>
      <c r="C93" s="192" t="s">
        <v>24</v>
      </c>
      <c r="D93" s="10" t="s">
        <v>21</v>
      </c>
      <c r="E93" s="102">
        <v>4589750280291</v>
      </c>
      <c r="F93" s="1292"/>
      <c r="G93" s="18" t="s">
        <v>142</v>
      </c>
      <c r="H93" s="18" t="s">
        <v>729</v>
      </c>
      <c r="I93" s="561"/>
      <c r="J93" s="387">
        <v>2</v>
      </c>
      <c r="K93" s="57">
        <v>480</v>
      </c>
      <c r="L93" s="399" t="str">
        <f t="shared" si="1"/>
        <v/>
      </c>
      <c r="M93" s="531" t="s">
        <v>23</v>
      </c>
      <c r="N93" s="502"/>
    </row>
    <row r="94" spans="2:14" ht="15.75" customHeight="1">
      <c r="B94" s="18">
        <v>7108</v>
      </c>
      <c r="C94" s="192" t="s">
        <v>273</v>
      </c>
      <c r="D94" s="10" t="s">
        <v>21</v>
      </c>
      <c r="E94" s="102">
        <v>4589750280277</v>
      </c>
      <c r="F94" s="1292"/>
      <c r="G94" s="18" t="s">
        <v>387</v>
      </c>
      <c r="H94" s="18" t="s">
        <v>729</v>
      </c>
      <c r="I94" s="582"/>
      <c r="J94" s="387">
        <v>2</v>
      </c>
      <c r="K94" s="57">
        <v>480</v>
      </c>
      <c r="L94" s="399" t="str">
        <f t="shared" si="1"/>
        <v/>
      </c>
      <c r="M94" s="377" t="s">
        <v>23</v>
      </c>
      <c r="N94" s="502"/>
    </row>
    <row r="95" spans="2:14" ht="15.75" customHeight="1">
      <c r="B95" s="18">
        <v>7108</v>
      </c>
      <c r="C95" s="192" t="s">
        <v>211</v>
      </c>
      <c r="D95" s="10" t="s">
        <v>21</v>
      </c>
      <c r="E95" s="102">
        <v>4589750280284</v>
      </c>
      <c r="F95" s="1292"/>
      <c r="G95" s="18" t="s">
        <v>732</v>
      </c>
      <c r="H95" s="18" t="s">
        <v>729</v>
      </c>
      <c r="I95" s="561"/>
      <c r="J95" s="387">
        <v>2</v>
      </c>
      <c r="K95" s="57">
        <v>480</v>
      </c>
      <c r="L95" s="399" t="str">
        <f t="shared" si="1"/>
        <v/>
      </c>
      <c r="M95" s="628" t="s">
        <v>23</v>
      </c>
      <c r="N95" s="502"/>
    </row>
    <row r="96" spans="2:14" ht="15.75" customHeight="1">
      <c r="B96" s="18">
        <v>7108</v>
      </c>
      <c r="C96" s="192" t="s">
        <v>307</v>
      </c>
      <c r="D96" s="10" t="s">
        <v>21</v>
      </c>
      <c r="E96" s="102">
        <v>4582325291753</v>
      </c>
      <c r="F96" s="1292"/>
      <c r="G96" s="18" t="s">
        <v>192</v>
      </c>
      <c r="H96" s="18" t="s">
        <v>729</v>
      </c>
      <c r="I96" s="935"/>
      <c r="J96" s="392">
        <v>2</v>
      </c>
      <c r="K96" s="57">
        <v>480</v>
      </c>
      <c r="L96" s="399" t="str">
        <f t="shared" si="1"/>
        <v/>
      </c>
      <c r="M96" s="628" t="s">
        <v>23</v>
      </c>
      <c r="N96" s="502"/>
    </row>
    <row r="97" spans="1:17" ht="15.75" customHeight="1">
      <c r="B97" s="16">
        <v>7110</v>
      </c>
      <c r="C97" s="191" t="s">
        <v>79</v>
      </c>
      <c r="D97" s="12" t="s">
        <v>21</v>
      </c>
      <c r="E97" s="108">
        <v>4589750280345</v>
      </c>
      <c r="F97" s="1332" t="s">
        <v>733</v>
      </c>
      <c r="G97" s="16" t="s">
        <v>82</v>
      </c>
      <c r="H97" s="16" t="s">
        <v>729</v>
      </c>
      <c r="I97" s="587"/>
      <c r="J97" s="386">
        <v>2</v>
      </c>
      <c r="K97" s="346">
        <v>680</v>
      </c>
      <c r="L97" s="401" t="str">
        <f t="shared" si="1"/>
        <v/>
      </c>
      <c r="M97" s="365" t="s">
        <v>23</v>
      </c>
      <c r="N97" s="502"/>
    </row>
    <row r="98" spans="1:17" ht="15.75" customHeight="1">
      <c r="B98" s="18">
        <v>7110</v>
      </c>
      <c r="C98" s="192" t="s">
        <v>218</v>
      </c>
      <c r="D98" s="10" t="s">
        <v>21</v>
      </c>
      <c r="E98" s="102">
        <v>4582325284748</v>
      </c>
      <c r="F98" s="1292"/>
      <c r="G98" s="18" t="s">
        <v>176</v>
      </c>
      <c r="H98" s="18" t="s">
        <v>729</v>
      </c>
      <c r="I98" s="584" t="s">
        <v>1358</v>
      </c>
      <c r="J98" s="387">
        <v>2</v>
      </c>
      <c r="K98" s="57">
        <v>680</v>
      </c>
      <c r="L98" s="399" t="str">
        <f t="shared" si="1"/>
        <v/>
      </c>
      <c r="M98" s="377" t="s">
        <v>23</v>
      </c>
      <c r="N98" s="502"/>
    </row>
    <row r="99" spans="1:17" ht="15.75" customHeight="1">
      <c r="B99" s="18">
        <v>7110</v>
      </c>
      <c r="C99" s="192" t="s">
        <v>200</v>
      </c>
      <c r="D99" s="10" t="s">
        <v>21</v>
      </c>
      <c r="E99" s="102">
        <v>4589750280369</v>
      </c>
      <c r="F99" s="1292"/>
      <c r="G99" s="18" t="s">
        <v>375</v>
      </c>
      <c r="H99" s="18" t="s">
        <v>729</v>
      </c>
      <c r="I99" s="582"/>
      <c r="J99" s="387">
        <v>2</v>
      </c>
      <c r="K99" s="57">
        <v>680</v>
      </c>
      <c r="L99" s="399" t="str">
        <f t="shared" si="1"/>
        <v/>
      </c>
      <c r="M99" s="633" t="s">
        <v>23</v>
      </c>
      <c r="N99" s="502"/>
    </row>
    <row r="100" spans="1:17" ht="15.75" customHeight="1">
      <c r="B100" s="20">
        <v>7110</v>
      </c>
      <c r="C100" s="222" t="s">
        <v>64</v>
      </c>
      <c r="D100" s="107" t="s">
        <v>21</v>
      </c>
      <c r="E100" s="115">
        <v>4582325284755</v>
      </c>
      <c r="F100" s="1379"/>
      <c r="G100" s="51" t="s">
        <v>75</v>
      </c>
      <c r="H100" s="51" t="s">
        <v>729</v>
      </c>
      <c r="I100" s="584"/>
      <c r="J100" s="387">
        <v>2</v>
      </c>
      <c r="K100" s="340">
        <v>680</v>
      </c>
      <c r="L100" s="396" t="str">
        <f t="shared" si="1"/>
        <v/>
      </c>
      <c r="M100" s="410" t="s">
        <v>23</v>
      </c>
      <c r="N100" s="502"/>
    </row>
    <row r="101" spans="1:17" ht="24.75" customHeight="1">
      <c r="B101" s="264">
        <v>6402</v>
      </c>
      <c r="C101" s="127" t="s">
        <v>79</v>
      </c>
      <c r="D101" s="127" t="s">
        <v>21</v>
      </c>
      <c r="E101" s="128">
        <v>4589750329280</v>
      </c>
      <c r="F101" s="924" t="s">
        <v>734</v>
      </c>
      <c r="G101" s="263" t="s">
        <v>594</v>
      </c>
      <c r="H101" s="63"/>
      <c r="I101" s="565"/>
      <c r="J101" s="63">
        <v>1</v>
      </c>
      <c r="K101" s="64">
        <v>3300</v>
      </c>
      <c r="L101" s="536" t="str">
        <f t="shared" si="1"/>
        <v/>
      </c>
      <c r="M101" s="364" t="s">
        <v>23</v>
      </c>
      <c r="N101" s="502"/>
    </row>
    <row r="102" spans="1:17" ht="15.75" customHeight="1">
      <c r="B102" s="457">
        <v>8103</v>
      </c>
      <c r="C102" s="96" t="s">
        <v>79</v>
      </c>
      <c r="D102" s="96" t="s">
        <v>21</v>
      </c>
      <c r="E102" s="123">
        <v>4589750297732</v>
      </c>
      <c r="F102" s="455" t="s">
        <v>735</v>
      </c>
      <c r="G102" s="457" t="s">
        <v>594</v>
      </c>
      <c r="H102" s="457"/>
      <c r="I102" s="1160"/>
      <c r="J102" s="457">
        <v>1</v>
      </c>
      <c r="K102" s="58">
        <v>800</v>
      </c>
      <c r="L102" s="528" t="str">
        <f t="shared" si="1"/>
        <v/>
      </c>
      <c r="M102" s="365" t="s">
        <v>23</v>
      </c>
      <c r="N102" s="502"/>
    </row>
    <row r="103" spans="1:17" ht="15.75" customHeight="1">
      <c r="B103" s="459">
        <v>8104</v>
      </c>
      <c r="C103" s="97" t="s">
        <v>79</v>
      </c>
      <c r="D103" s="97" t="s">
        <v>21</v>
      </c>
      <c r="E103" s="122">
        <v>4589750297749</v>
      </c>
      <c r="F103" s="132" t="s">
        <v>736</v>
      </c>
      <c r="G103" s="459" t="s">
        <v>594</v>
      </c>
      <c r="H103" s="459"/>
      <c r="I103" s="564"/>
      <c r="J103" s="459">
        <v>1</v>
      </c>
      <c r="K103" s="57">
        <v>500</v>
      </c>
      <c r="L103" s="528" t="str">
        <f t="shared" si="1"/>
        <v/>
      </c>
      <c r="M103" s="531" t="s">
        <v>23</v>
      </c>
      <c r="N103" s="502"/>
    </row>
    <row r="104" spans="1:17" ht="15.75" customHeight="1">
      <c r="B104" s="459">
        <v>8105</v>
      </c>
      <c r="C104" s="97" t="s">
        <v>79</v>
      </c>
      <c r="D104" s="97" t="s">
        <v>21</v>
      </c>
      <c r="E104" s="122">
        <v>4589750297756</v>
      </c>
      <c r="F104" s="132" t="s">
        <v>737</v>
      </c>
      <c r="G104" s="459" t="s">
        <v>594</v>
      </c>
      <c r="H104" s="459"/>
      <c r="I104" s="564"/>
      <c r="J104" s="459">
        <v>1</v>
      </c>
      <c r="K104" s="57">
        <v>500</v>
      </c>
      <c r="L104" s="528" t="str">
        <f t="shared" si="1"/>
        <v/>
      </c>
      <c r="M104" s="531" t="s">
        <v>23</v>
      </c>
      <c r="N104" s="502"/>
    </row>
    <row r="105" spans="1:17" ht="15.75" customHeight="1" thickBot="1">
      <c r="B105" s="444">
        <v>8306</v>
      </c>
      <c r="C105" s="175" t="s">
        <v>79</v>
      </c>
      <c r="D105" s="175" t="s">
        <v>21</v>
      </c>
      <c r="E105" s="120">
        <v>4589750321529</v>
      </c>
      <c r="F105" s="133" t="s">
        <v>738</v>
      </c>
      <c r="G105" s="456" t="s">
        <v>594</v>
      </c>
      <c r="H105" s="198"/>
      <c r="I105" s="579"/>
      <c r="J105" s="456">
        <v>1</v>
      </c>
      <c r="K105" s="55">
        <v>1400</v>
      </c>
      <c r="L105" s="532" t="str">
        <f t="shared" si="1"/>
        <v/>
      </c>
      <c r="M105" s="380" t="s">
        <v>23</v>
      </c>
      <c r="N105" s="502"/>
    </row>
    <row r="106" spans="1:17" ht="22.5" customHeight="1" thickTop="1" thickBot="1">
      <c r="B106"/>
      <c r="E106" s="73"/>
      <c r="F106" s="6"/>
      <c r="G106" s="74"/>
      <c r="H106" s="460"/>
      <c r="I106" s="6"/>
      <c r="J106"/>
      <c r="K106" s="75"/>
      <c r="L106" s="75"/>
      <c r="M106" s="378"/>
      <c r="N106" s="434">
        <f>SUM(N7:N105)</f>
        <v>0</v>
      </c>
      <c r="O106" s="31"/>
      <c r="P106" s="31"/>
      <c r="Q106" s="31"/>
    </row>
    <row r="107" spans="1:17" s="1" customFormat="1" ht="15.75" customHeight="1" thickTop="1" thickBot="1">
      <c r="B107" s="2" t="s">
        <v>85</v>
      </c>
      <c r="C107"/>
      <c r="D107"/>
      <c r="G107" s="25"/>
      <c r="H107" s="23"/>
      <c r="K107" s="24"/>
      <c r="L107" s="24"/>
      <c r="M107" s="371"/>
      <c r="N107" s="2"/>
    </row>
    <row r="108" spans="1:17" s="1" customFormat="1" ht="15.75" customHeight="1">
      <c r="B108" s="1237"/>
      <c r="C108" s="1238"/>
      <c r="D108" s="1238"/>
      <c r="E108" s="1238"/>
      <c r="F108" s="1238"/>
      <c r="G108" s="1238"/>
      <c r="H108" s="1238"/>
      <c r="I108" s="1238"/>
      <c r="J108" s="1238"/>
      <c r="K108" s="1238"/>
      <c r="L108" s="1238"/>
      <c r="M108" s="1238"/>
      <c r="N108" s="1239"/>
    </row>
    <row r="109" spans="1:17" s="1" customFormat="1" ht="15.75" customHeight="1">
      <c r="B109" s="1240"/>
      <c r="C109" s="1241"/>
      <c r="D109" s="1241"/>
      <c r="E109" s="1241"/>
      <c r="F109" s="1241"/>
      <c r="G109" s="1241"/>
      <c r="H109" s="1241"/>
      <c r="I109" s="1241"/>
      <c r="J109" s="1241"/>
      <c r="K109" s="1241"/>
      <c r="L109" s="1241"/>
      <c r="M109" s="1241"/>
      <c r="N109" s="1242"/>
    </row>
    <row r="110" spans="1:17" s="1" customFormat="1" ht="15.75" customHeight="1" thickBot="1">
      <c r="B110" s="1243"/>
      <c r="C110" s="1244"/>
      <c r="D110" s="1244"/>
      <c r="E110" s="1244"/>
      <c r="F110" s="1244"/>
      <c r="G110" s="1244"/>
      <c r="H110" s="1244"/>
      <c r="I110" s="1244"/>
      <c r="J110" s="1244"/>
      <c r="K110" s="1244"/>
      <c r="L110" s="1244"/>
      <c r="M110" s="1244"/>
      <c r="N110" s="1245"/>
    </row>
    <row r="111" spans="1:17" s="1" customFormat="1" ht="11.25" customHeight="1">
      <c r="B111" s="2"/>
      <c r="C111"/>
      <c r="D111"/>
      <c r="H111" s="23"/>
      <c r="K111" s="24"/>
      <c r="L111" s="24"/>
      <c r="M111" s="371"/>
      <c r="N111" s="2"/>
    </row>
    <row r="112" spans="1:17" ht="15.75">
      <c r="A112" s="1"/>
      <c r="B112" s="25" t="s">
        <v>86</v>
      </c>
      <c r="C112" s="25"/>
      <c r="D112" s="25"/>
      <c r="E112" s="25"/>
      <c r="F112" s="25"/>
      <c r="G112" s="25"/>
      <c r="H112" s="25"/>
      <c r="I112" s="25"/>
      <c r="J112" s="25"/>
      <c r="K112" s="24"/>
      <c r="L112" s="24"/>
      <c r="M112" s="371"/>
      <c r="N112" s="2"/>
      <c r="O112" s="1"/>
      <c r="P112" s="1"/>
    </row>
    <row r="113" spans="1:16" ht="15.75">
      <c r="A113" s="1"/>
      <c r="B113" s="25" t="s">
        <v>87</v>
      </c>
      <c r="C113" s="25"/>
      <c r="D113" s="25"/>
      <c r="E113" s="25"/>
      <c r="F113" s="25"/>
      <c r="G113" s="25"/>
      <c r="H113" s="25"/>
      <c r="I113" s="25"/>
      <c r="J113" s="25"/>
      <c r="K113" s="24"/>
      <c r="L113" s="24"/>
      <c r="M113" s="371"/>
      <c r="N113" s="2"/>
      <c r="O113" s="1"/>
      <c r="P113" s="1"/>
    </row>
    <row r="114" spans="1:16" ht="15.75">
      <c r="A114" s="1"/>
      <c r="B114" s="25" t="s">
        <v>88</v>
      </c>
      <c r="C114" s="25"/>
      <c r="D114" s="25"/>
      <c r="E114" s="25"/>
      <c r="F114" s="25"/>
      <c r="G114" s="25"/>
      <c r="H114" s="25"/>
      <c r="I114" s="25"/>
      <c r="J114" s="25"/>
      <c r="K114" s="24"/>
      <c r="L114" s="24"/>
      <c r="M114" s="371"/>
      <c r="N114" s="2"/>
      <c r="O114" s="1"/>
      <c r="P114" s="1"/>
    </row>
    <row r="115" spans="1:16" ht="15.75">
      <c r="A115" s="1"/>
      <c r="B115" s="1"/>
      <c r="C115" s="22"/>
      <c r="D115" s="22"/>
      <c r="E115" s="1"/>
      <c r="F115" s="1"/>
      <c r="G115" s="1"/>
      <c r="H115" s="23"/>
      <c r="I115" s="1"/>
      <c r="J115" s="1"/>
      <c r="K115" s="24"/>
      <c r="L115" s="24"/>
      <c r="M115" s="371"/>
      <c r="N115" s="2"/>
      <c r="O115" s="1"/>
      <c r="P115" s="1"/>
    </row>
    <row r="116" spans="1:16" ht="19.5">
      <c r="A116" s="6"/>
      <c r="B116"/>
      <c r="D116" s="26" t="s">
        <v>89</v>
      </c>
      <c r="E116" s="460"/>
      <c r="F116" s="460"/>
      <c r="J116" s="460"/>
      <c r="N116" s="4"/>
      <c r="O116" s="6"/>
      <c r="P116" s="6"/>
    </row>
    <row r="117" spans="1:16" ht="15.75">
      <c r="A117" s="6"/>
      <c r="B117"/>
      <c r="D117" s="27" t="s">
        <v>90</v>
      </c>
      <c r="E117" s="28"/>
      <c r="F117" s="28"/>
      <c r="H117" s="46" t="s">
        <v>91</v>
      </c>
      <c r="I117" s="65"/>
      <c r="J117" s="28"/>
      <c r="N117" s="4"/>
      <c r="O117" s="6"/>
      <c r="P117" s="6"/>
    </row>
    <row r="118" spans="1:16" ht="15.75" customHeight="1">
      <c r="A118" s="6"/>
      <c r="B118"/>
      <c r="D118" s="29"/>
      <c r="E118" s="460"/>
      <c r="F118" s="460"/>
      <c r="G118" s="460"/>
      <c r="H118" s="460"/>
      <c r="I118" s="7"/>
      <c r="J118" s="6"/>
      <c r="K118" s="6"/>
      <c r="L118" s="6"/>
      <c r="M118" s="362"/>
      <c r="N118" s="6"/>
      <c r="O118" s="6"/>
    </row>
    <row r="119" spans="1:16" ht="18">
      <c r="A119" s="6"/>
      <c r="B119"/>
      <c r="D119" s="30"/>
      <c r="E119" s="460"/>
      <c r="F119" s="47" t="s">
        <v>92</v>
      </c>
      <c r="G119" s="460"/>
      <c r="H119" s="460"/>
      <c r="I119" s="7"/>
      <c r="J119" s="6"/>
      <c r="K119" s="6"/>
      <c r="L119" s="6"/>
      <c r="M119" s="362"/>
      <c r="N119" s="6"/>
      <c r="O119" s="6"/>
    </row>
    <row r="120" spans="1:16" ht="13.5" customHeight="1">
      <c r="F120" s="1"/>
      <c r="I120" s="1"/>
      <c r="K120" s="31"/>
      <c r="L120" s="31"/>
      <c r="M120" s="379"/>
    </row>
    <row r="121" spans="1:16" ht="13.5" customHeight="1">
      <c r="F121" s="1"/>
      <c r="I121" s="1"/>
      <c r="K121" s="31"/>
      <c r="L121" s="31"/>
      <c r="M121" s="379"/>
    </row>
    <row r="122" spans="1:16" ht="13.5" customHeight="1">
      <c r="F122" s="1"/>
      <c r="I122" s="1"/>
      <c r="K122" s="31"/>
      <c r="L122" s="31"/>
      <c r="M122" s="379"/>
    </row>
    <row r="123" spans="1:16" ht="13.5" customHeight="1">
      <c r="F123" s="1"/>
      <c r="I123" s="1"/>
      <c r="K123" s="31"/>
      <c r="L123" s="31"/>
      <c r="M123" s="379"/>
    </row>
    <row r="124" spans="1:16" ht="13.5" customHeight="1">
      <c r="F124" s="1"/>
      <c r="I124" s="1"/>
      <c r="K124" s="31"/>
      <c r="L124" s="31"/>
      <c r="M124" s="379"/>
    </row>
    <row r="125" spans="1:16" ht="13.5" customHeight="1">
      <c r="F125" s="1"/>
      <c r="I125" s="1"/>
      <c r="K125" s="31"/>
      <c r="L125" s="31"/>
      <c r="M125" s="379"/>
    </row>
    <row r="126" spans="1:16" ht="13.5" customHeight="1">
      <c r="F126" s="1"/>
      <c r="I126" s="1"/>
      <c r="K126" s="31"/>
      <c r="L126" s="31"/>
      <c r="M126" s="379"/>
    </row>
    <row r="127" spans="1:16" ht="13.5" customHeight="1">
      <c r="F127" s="1"/>
      <c r="I127" s="1"/>
      <c r="K127" s="31"/>
      <c r="L127" s="31"/>
      <c r="M127" s="379"/>
    </row>
    <row r="128" spans="1:16" ht="13.5" customHeight="1">
      <c r="F128" s="1"/>
      <c r="I128" s="1"/>
      <c r="K128" s="31"/>
      <c r="L128" s="31"/>
      <c r="M128" s="379"/>
    </row>
    <row r="129" spans="6:13" ht="13.5" customHeight="1">
      <c r="F129" s="1"/>
      <c r="I129" s="1"/>
      <c r="K129" s="31"/>
      <c r="L129" s="31"/>
      <c r="M129" s="379"/>
    </row>
    <row r="130" spans="6:13" ht="13.5" customHeight="1">
      <c r="F130" s="1"/>
      <c r="I130" s="1"/>
      <c r="K130" s="31"/>
      <c r="L130" s="31"/>
      <c r="M130" s="379"/>
    </row>
    <row r="131" spans="6:13" ht="13.5" customHeight="1">
      <c r="F131" s="1"/>
      <c r="I131" s="1"/>
      <c r="K131" s="31"/>
      <c r="L131" s="31"/>
      <c r="M131" s="379"/>
    </row>
    <row r="132" spans="6:13" ht="13.5" customHeight="1">
      <c r="F132" s="1"/>
      <c r="I132" s="1"/>
      <c r="K132" s="31"/>
      <c r="L132" s="31"/>
      <c r="M132" s="379"/>
    </row>
    <row r="133" spans="6:13" ht="13.5" customHeight="1">
      <c r="F133" s="1"/>
      <c r="I133" s="1"/>
      <c r="K133" s="31"/>
      <c r="L133" s="31"/>
      <c r="M133" s="379"/>
    </row>
    <row r="134" spans="6:13" ht="13.5" customHeight="1">
      <c r="F134" s="1"/>
      <c r="I134" s="1"/>
      <c r="K134" s="31"/>
      <c r="L134" s="31"/>
      <c r="M134" s="379"/>
    </row>
    <row r="135" spans="6:13" ht="13.5" customHeight="1">
      <c r="F135" s="1"/>
      <c r="I135" s="1"/>
      <c r="K135" s="31"/>
      <c r="L135" s="31"/>
      <c r="M135" s="379"/>
    </row>
    <row r="136" spans="6:13" ht="13.5" customHeight="1">
      <c r="F136" s="1"/>
      <c r="I136" s="1"/>
      <c r="K136" s="31"/>
      <c r="L136" s="31"/>
      <c r="M136" s="379"/>
    </row>
    <row r="137" spans="6:13" ht="13.5" customHeight="1">
      <c r="F137" s="1"/>
      <c r="I137" s="1"/>
      <c r="K137" s="31"/>
      <c r="L137" s="31"/>
      <c r="M137" s="379"/>
    </row>
    <row r="138" spans="6:13" ht="13.5" customHeight="1">
      <c r="F138" s="1"/>
      <c r="I138" s="1"/>
      <c r="K138" s="31"/>
      <c r="L138" s="31"/>
      <c r="M138" s="379"/>
    </row>
    <row r="139" spans="6:13" ht="13.5" customHeight="1">
      <c r="F139" s="1"/>
      <c r="I139" s="1"/>
      <c r="K139" s="31"/>
      <c r="L139" s="31"/>
      <c r="M139" s="379"/>
    </row>
    <row r="140" spans="6:13" ht="13.5" customHeight="1">
      <c r="F140" s="1"/>
      <c r="I140" s="1"/>
      <c r="K140" s="31"/>
      <c r="L140" s="31"/>
      <c r="M140" s="379"/>
    </row>
    <row r="141" spans="6:13" ht="13.5" customHeight="1">
      <c r="F141" s="1"/>
      <c r="I141" s="1"/>
      <c r="K141" s="31"/>
      <c r="L141" s="31"/>
      <c r="M141" s="379"/>
    </row>
    <row r="142" spans="6:13" ht="13.5" customHeight="1">
      <c r="F142" s="1"/>
      <c r="I142" s="1"/>
      <c r="K142" s="31"/>
      <c r="L142" s="31"/>
      <c r="M142" s="379"/>
    </row>
    <row r="143" spans="6:13" ht="13.5" customHeight="1">
      <c r="F143" s="1"/>
      <c r="I143" s="1"/>
      <c r="K143" s="31"/>
      <c r="L143" s="31"/>
      <c r="M143" s="379"/>
    </row>
    <row r="144" spans="6:13" ht="13.5" customHeight="1">
      <c r="F144" s="1"/>
      <c r="I144" s="1"/>
      <c r="K144" s="31"/>
      <c r="L144" s="31"/>
      <c r="M144" s="379"/>
    </row>
    <row r="145" spans="6:13" ht="13.5" customHeight="1">
      <c r="F145" s="1"/>
      <c r="I145" s="1"/>
      <c r="K145" s="31"/>
      <c r="L145" s="31"/>
      <c r="M145" s="379"/>
    </row>
    <row r="146" spans="6:13" ht="13.5" customHeight="1">
      <c r="F146" s="1"/>
      <c r="I146" s="1"/>
      <c r="K146" s="31"/>
      <c r="L146" s="31"/>
      <c r="M146" s="379"/>
    </row>
    <row r="147" spans="6:13" ht="13.5" customHeight="1">
      <c r="F147" s="1"/>
      <c r="I147" s="1"/>
      <c r="K147" s="31"/>
      <c r="L147" s="31"/>
      <c r="M147" s="379"/>
    </row>
    <row r="148" spans="6:13" ht="13.5" customHeight="1">
      <c r="F148" s="1"/>
      <c r="I148" s="1"/>
      <c r="K148" s="31"/>
      <c r="L148" s="31"/>
      <c r="M148" s="379"/>
    </row>
    <row r="149" spans="6:13" ht="13.5" customHeight="1">
      <c r="F149" s="1"/>
      <c r="I149" s="1"/>
      <c r="K149" s="31"/>
      <c r="L149" s="31"/>
      <c r="M149" s="379"/>
    </row>
    <row r="150" spans="6:13" ht="13.5" customHeight="1">
      <c r="F150" s="1"/>
      <c r="I150" s="1"/>
      <c r="K150" s="31"/>
      <c r="L150" s="31"/>
      <c r="M150" s="379"/>
    </row>
    <row r="151" spans="6:13" ht="13.5" customHeight="1">
      <c r="F151" s="1"/>
      <c r="I151" s="1"/>
      <c r="K151" s="31"/>
      <c r="L151" s="31"/>
      <c r="M151" s="379"/>
    </row>
    <row r="152" spans="6:13" ht="13.5" customHeight="1">
      <c r="F152" s="1"/>
      <c r="I152" s="1"/>
      <c r="K152" s="31"/>
      <c r="L152" s="31"/>
      <c r="M152" s="379"/>
    </row>
    <row r="153" spans="6:13" ht="13.5" customHeight="1">
      <c r="F153" s="1"/>
      <c r="I153" s="1"/>
      <c r="K153" s="31"/>
      <c r="L153" s="31"/>
      <c r="M153" s="379"/>
    </row>
    <row r="154" spans="6:13" ht="13.5" customHeight="1">
      <c r="F154" s="1"/>
      <c r="I154" s="1"/>
      <c r="K154" s="31"/>
      <c r="L154" s="31"/>
      <c r="M154" s="379"/>
    </row>
    <row r="155" spans="6:13" ht="13.5" customHeight="1">
      <c r="F155" s="1"/>
      <c r="I155" s="1"/>
      <c r="K155" s="31"/>
      <c r="L155" s="31"/>
      <c r="M155" s="379"/>
    </row>
    <row r="156" spans="6:13" ht="13.5" customHeight="1">
      <c r="F156" s="1"/>
      <c r="I156" s="1"/>
      <c r="K156" s="31"/>
      <c r="L156" s="31"/>
      <c r="M156" s="379"/>
    </row>
    <row r="157" spans="6:13" ht="13.5" customHeight="1">
      <c r="F157" s="1"/>
      <c r="I157" s="1"/>
      <c r="K157" s="31"/>
      <c r="L157" s="31"/>
      <c r="M157" s="379"/>
    </row>
    <row r="158" spans="6:13" ht="13.5" customHeight="1">
      <c r="F158" s="1"/>
      <c r="I158" s="1"/>
      <c r="K158" s="31"/>
      <c r="L158" s="31"/>
      <c r="M158" s="379"/>
    </row>
    <row r="159" spans="6:13" ht="13.5" customHeight="1">
      <c r="F159" s="1"/>
      <c r="I159" s="1"/>
      <c r="K159" s="31"/>
      <c r="L159" s="31"/>
      <c r="M159" s="379"/>
    </row>
    <row r="160" spans="6:13" ht="13.5" customHeight="1">
      <c r="F160" s="1"/>
      <c r="I160" s="1"/>
      <c r="K160" s="31"/>
      <c r="L160" s="31"/>
      <c r="M160" s="379"/>
    </row>
    <row r="161" spans="6:13" ht="13.5" customHeight="1">
      <c r="F161" s="1"/>
      <c r="I161" s="1"/>
      <c r="K161" s="31"/>
      <c r="L161" s="31"/>
      <c r="M161" s="379"/>
    </row>
    <row r="162" spans="6:13" ht="13.5" customHeight="1">
      <c r="F162" s="1"/>
      <c r="I162" s="1"/>
      <c r="K162" s="31"/>
      <c r="L162" s="31"/>
      <c r="M162" s="379"/>
    </row>
    <row r="163" spans="6:13" ht="13.5" customHeight="1">
      <c r="F163" s="1"/>
      <c r="I163" s="1"/>
      <c r="K163" s="31"/>
      <c r="L163" s="31"/>
      <c r="M163" s="379"/>
    </row>
    <row r="164" spans="6:13" ht="13.5" customHeight="1">
      <c r="F164" s="1"/>
      <c r="I164" s="1"/>
      <c r="K164" s="31"/>
      <c r="L164" s="31"/>
      <c r="M164" s="379"/>
    </row>
    <row r="165" spans="6:13" ht="13.5" customHeight="1">
      <c r="F165" s="1"/>
      <c r="I165" s="1"/>
      <c r="K165" s="31"/>
      <c r="L165" s="31"/>
      <c r="M165" s="379"/>
    </row>
    <row r="166" spans="6:13" ht="13.5" customHeight="1">
      <c r="F166" s="1"/>
      <c r="I166" s="1"/>
      <c r="K166" s="31"/>
      <c r="L166" s="31"/>
      <c r="M166" s="379"/>
    </row>
    <row r="167" spans="6:13" ht="13.5" customHeight="1">
      <c r="F167" s="1"/>
      <c r="I167" s="1"/>
      <c r="K167" s="31"/>
      <c r="L167" s="31"/>
      <c r="M167" s="379"/>
    </row>
    <row r="168" spans="6:13" ht="13.5" customHeight="1">
      <c r="F168" s="1"/>
      <c r="I168" s="1"/>
      <c r="K168" s="31"/>
      <c r="L168" s="31"/>
      <c r="M168" s="379"/>
    </row>
    <row r="169" spans="6:13" ht="13.5" customHeight="1">
      <c r="F169" s="1"/>
      <c r="I169" s="1"/>
      <c r="K169" s="31"/>
      <c r="L169" s="31"/>
      <c r="M169" s="379"/>
    </row>
    <row r="170" spans="6:13" ht="13.5" customHeight="1">
      <c r="F170" s="1"/>
      <c r="I170" s="1"/>
      <c r="K170" s="31"/>
      <c r="L170" s="31"/>
      <c r="M170" s="379"/>
    </row>
    <row r="171" spans="6:13" ht="13.5" customHeight="1">
      <c r="F171" s="1"/>
      <c r="I171" s="1"/>
      <c r="K171" s="31"/>
      <c r="L171" s="31"/>
      <c r="M171" s="379"/>
    </row>
    <row r="172" spans="6:13" ht="13.5" customHeight="1">
      <c r="F172" s="1"/>
      <c r="I172" s="1"/>
      <c r="K172" s="31"/>
      <c r="L172" s="31"/>
      <c r="M172" s="379"/>
    </row>
    <row r="173" spans="6:13" ht="13.5" customHeight="1">
      <c r="F173" s="1"/>
      <c r="I173" s="1"/>
      <c r="K173" s="31"/>
      <c r="L173" s="31"/>
      <c r="M173" s="379"/>
    </row>
    <row r="174" spans="6:13" ht="13.5" customHeight="1">
      <c r="F174" s="1"/>
      <c r="I174" s="1"/>
      <c r="K174" s="31"/>
      <c r="L174" s="31"/>
      <c r="M174" s="379"/>
    </row>
    <row r="175" spans="6:13" ht="13.5" customHeight="1">
      <c r="F175" s="1"/>
      <c r="I175" s="1"/>
      <c r="K175" s="31"/>
      <c r="L175" s="31"/>
      <c r="M175" s="379"/>
    </row>
    <row r="176" spans="6:13" ht="13.5" customHeight="1">
      <c r="F176" s="1"/>
      <c r="I176" s="1"/>
      <c r="K176" s="31"/>
      <c r="L176" s="31"/>
      <c r="M176" s="379"/>
    </row>
    <row r="177" spans="6:13" ht="13.5" customHeight="1">
      <c r="F177" s="1"/>
      <c r="I177" s="1"/>
      <c r="K177" s="31"/>
      <c r="L177" s="31"/>
      <c r="M177" s="379"/>
    </row>
    <row r="178" spans="6:13" ht="13.5" customHeight="1">
      <c r="F178" s="1"/>
      <c r="I178" s="1"/>
      <c r="K178" s="31"/>
      <c r="L178" s="31"/>
      <c r="M178" s="379"/>
    </row>
    <row r="179" spans="6:13" ht="13.5" customHeight="1">
      <c r="F179" s="1"/>
      <c r="I179" s="1"/>
      <c r="K179" s="31"/>
      <c r="L179" s="31"/>
      <c r="M179" s="379"/>
    </row>
    <row r="180" spans="6:13" ht="13.5" customHeight="1">
      <c r="F180" s="1"/>
      <c r="I180" s="1"/>
      <c r="K180" s="31"/>
      <c r="L180" s="31"/>
      <c r="M180" s="379"/>
    </row>
    <row r="181" spans="6:13" ht="13.5" customHeight="1">
      <c r="F181" s="1"/>
      <c r="I181" s="1"/>
      <c r="K181" s="31"/>
      <c r="L181" s="31"/>
      <c r="M181" s="379"/>
    </row>
    <row r="182" spans="6:13" ht="13.5" customHeight="1">
      <c r="F182" s="1"/>
      <c r="I182" s="1"/>
      <c r="K182" s="31"/>
      <c r="L182" s="31"/>
      <c r="M182" s="379"/>
    </row>
    <row r="183" spans="6:13" ht="13.5" customHeight="1">
      <c r="F183" s="1"/>
      <c r="I183" s="1"/>
      <c r="K183" s="31"/>
      <c r="L183" s="31"/>
      <c r="M183" s="379"/>
    </row>
    <row r="184" spans="6:13" ht="13.5" customHeight="1">
      <c r="F184" s="1"/>
      <c r="I184" s="1"/>
      <c r="K184" s="31"/>
      <c r="L184" s="31"/>
      <c r="M184" s="379"/>
    </row>
    <row r="185" spans="6:13" ht="13.5" customHeight="1">
      <c r="F185" s="1"/>
      <c r="I185" s="1"/>
      <c r="K185" s="31"/>
      <c r="L185" s="31"/>
      <c r="M185" s="379"/>
    </row>
    <row r="186" spans="6:13" ht="13.5" customHeight="1">
      <c r="F186" s="1"/>
      <c r="I186" s="1"/>
      <c r="K186" s="31"/>
      <c r="L186" s="31"/>
      <c r="M186" s="379"/>
    </row>
    <row r="187" spans="6:13" ht="13.5" customHeight="1">
      <c r="F187" s="1"/>
      <c r="I187" s="1"/>
      <c r="K187" s="31"/>
      <c r="L187" s="31"/>
      <c r="M187" s="379"/>
    </row>
    <row r="188" spans="6:13" ht="13.5" customHeight="1">
      <c r="F188" s="1"/>
      <c r="I188" s="1"/>
      <c r="K188" s="31"/>
      <c r="L188" s="31"/>
      <c r="M188" s="379"/>
    </row>
    <row r="189" spans="6:13" ht="13.5" customHeight="1">
      <c r="F189" s="1"/>
      <c r="I189" s="1"/>
      <c r="K189" s="31"/>
      <c r="L189" s="31"/>
      <c r="M189" s="379"/>
    </row>
    <row r="190" spans="6:13" ht="13.5" customHeight="1">
      <c r="F190" s="1"/>
      <c r="I190" s="1"/>
      <c r="K190" s="31"/>
      <c r="L190" s="31"/>
      <c r="M190" s="379"/>
    </row>
    <row r="191" spans="6:13" ht="13.5" customHeight="1">
      <c r="F191" s="1"/>
      <c r="I191" s="1"/>
      <c r="K191" s="31"/>
      <c r="L191" s="31"/>
      <c r="M191" s="379"/>
    </row>
    <row r="192" spans="6:13" ht="13.5" customHeight="1">
      <c r="F192" s="1"/>
      <c r="I192" s="1"/>
      <c r="K192" s="31"/>
      <c r="L192" s="31"/>
      <c r="M192" s="379"/>
    </row>
    <row r="193" spans="6:13" ht="13.5" customHeight="1">
      <c r="F193" s="1"/>
      <c r="I193" s="1"/>
      <c r="K193" s="31"/>
      <c r="L193" s="31"/>
      <c r="M193" s="379"/>
    </row>
    <row r="194" spans="6:13" ht="13.5" customHeight="1">
      <c r="F194" s="1"/>
      <c r="I194" s="1"/>
      <c r="K194" s="31"/>
      <c r="L194" s="31"/>
      <c r="M194" s="379"/>
    </row>
    <row r="195" spans="6:13" ht="13.5" customHeight="1">
      <c r="F195" s="1"/>
      <c r="I195" s="1"/>
      <c r="K195" s="31"/>
      <c r="L195" s="31"/>
      <c r="M195" s="379"/>
    </row>
    <row r="196" spans="6:13" ht="13.5" customHeight="1">
      <c r="F196" s="1"/>
      <c r="I196" s="1"/>
      <c r="K196" s="31"/>
      <c r="L196" s="31"/>
      <c r="M196" s="379"/>
    </row>
    <row r="197" spans="6:13" ht="13.5" customHeight="1">
      <c r="F197" s="1"/>
      <c r="I197" s="1"/>
      <c r="K197" s="31"/>
      <c r="L197" s="31"/>
      <c r="M197" s="379"/>
    </row>
    <row r="198" spans="6:13" ht="13.5" customHeight="1">
      <c r="F198" s="1"/>
      <c r="I198" s="1"/>
      <c r="K198" s="31"/>
      <c r="L198" s="31"/>
      <c r="M198" s="379"/>
    </row>
    <row r="199" spans="6:13" ht="13.5" customHeight="1">
      <c r="F199" s="1"/>
      <c r="I199" s="1"/>
      <c r="K199" s="31"/>
      <c r="L199" s="31"/>
      <c r="M199" s="379"/>
    </row>
    <row r="200" spans="6:13" ht="13.5" customHeight="1">
      <c r="F200" s="1"/>
      <c r="I200" s="1"/>
      <c r="K200" s="31"/>
      <c r="L200" s="31"/>
      <c r="M200" s="379"/>
    </row>
    <row r="201" spans="6:13" ht="13.5" customHeight="1">
      <c r="F201" s="1"/>
      <c r="I201" s="1"/>
      <c r="K201" s="31"/>
      <c r="L201" s="31"/>
      <c r="M201" s="379"/>
    </row>
    <row r="202" spans="6:13" ht="13.5" customHeight="1">
      <c r="F202" s="1"/>
      <c r="I202" s="1"/>
      <c r="K202" s="31"/>
      <c r="L202" s="31"/>
      <c r="M202" s="379"/>
    </row>
    <row r="203" spans="6:13" ht="13.5" customHeight="1">
      <c r="F203" s="1"/>
      <c r="I203" s="1"/>
      <c r="K203" s="31"/>
      <c r="L203" s="31"/>
      <c r="M203" s="379"/>
    </row>
    <row r="204" spans="6:13" ht="13.5" customHeight="1">
      <c r="F204" s="1"/>
      <c r="I204" s="1"/>
      <c r="K204" s="31"/>
      <c r="L204" s="31"/>
      <c r="M204" s="379"/>
    </row>
    <row r="205" spans="6:13" ht="13.5" customHeight="1">
      <c r="F205" s="1"/>
      <c r="I205" s="1"/>
      <c r="K205" s="31"/>
      <c r="L205" s="31"/>
      <c r="M205" s="379"/>
    </row>
    <row r="206" spans="6:13" ht="13.5" customHeight="1">
      <c r="F206" s="1"/>
      <c r="I206" s="1"/>
      <c r="K206" s="31"/>
      <c r="L206" s="31"/>
      <c r="M206" s="379"/>
    </row>
    <row r="207" spans="6:13" ht="13.5" customHeight="1">
      <c r="F207" s="1"/>
      <c r="I207" s="1"/>
      <c r="K207" s="31"/>
      <c r="L207" s="31"/>
      <c r="M207" s="379"/>
    </row>
    <row r="208" spans="6:13" ht="13.5" customHeight="1">
      <c r="F208" s="1"/>
      <c r="I208" s="1"/>
      <c r="K208" s="31"/>
      <c r="L208" s="31"/>
      <c r="M208" s="379"/>
    </row>
    <row r="209" spans="6:13" ht="13.5" customHeight="1">
      <c r="F209" s="1"/>
      <c r="I209" s="1"/>
      <c r="K209" s="31"/>
      <c r="L209" s="31"/>
      <c r="M209" s="379"/>
    </row>
    <row r="210" spans="6:13" ht="13.5" customHeight="1">
      <c r="F210" s="1"/>
      <c r="I210" s="1"/>
      <c r="K210" s="31"/>
      <c r="L210" s="31"/>
      <c r="M210" s="379"/>
    </row>
    <row r="211" spans="6:13" ht="13.5" customHeight="1">
      <c r="F211" s="1"/>
      <c r="I211" s="1"/>
      <c r="K211" s="31"/>
      <c r="L211" s="31"/>
      <c r="M211" s="379"/>
    </row>
    <row r="212" spans="6:13" ht="13.5" customHeight="1">
      <c r="F212" s="1"/>
      <c r="I212" s="1"/>
      <c r="K212" s="31"/>
      <c r="L212" s="31"/>
      <c r="M212" s="379"/>
    </row>
    <row r="213" spans="6:13" ht="13.5" customHeight="1">
      <c r="F213" s="1"/>
      <c r="I213" s="1"/>
      <c r="K213" s="31"/>
      <c r="L213" s="31"/>
      <c r="M213" s="379"/>
    </row>
    <row r="214" spans="6:13" ht="13.5" customHeight="1">
      <c r="F214" s="1"/>
      <c r="I214" s="1"/>
      <c r="K214" s="31"/>
      <c r="L214" s="31"/>
      <c r="M214" s="379"/>
    </row>
    <row r="215" spans="6:13" ht="13.5" customHeight="1">
      <c r="F215" s="1"/>
      <c r="I215" s="1"/>
      <c r="K215" s="31"/>
      <c r="L215" s="31"/>
      <c r="M215" s="379"/>
    </row>
    <row r="216" spans="6:13" ht="13.5" customHeight="1">
      <c r="F216" s="1"/>
      <c r="I216" s="1"/>
      <c r="K216" s="31"/>
      <c r="L216" s="31"/>
      <c r="M216" s="379"/>
    </row>
    <row r="217" spans="6:13" ht="13.5" customHeight="1">
      <c r="F217" s="1"/>
      <c r="I217" s="1"/>
      <c r="K217" s="31"/>
      <c r="L217" s="31"/>
      <c r="M217" s="379"/>
    </row>
    <row r="218" spans="6:13" ht="13.5" customHeight="1">
      <c r="F218" s="1"/>
      <c r="I218" s="1"/>
      <c r="K218" s="31"/>
      <c r="L218" s="31"/>
      <c r="M218" s="379"/>
    </row>
    <row r="219" spans="6:13" ht="13.5" customHeight="1">
      <c r="F219" s="1"/>
      <c r="I219" s="1"/>
      <c r="K219" s="31"/>
      <c r="L219" s="31"/>
      <c r="M219" s="379"/>
    </row>
    <row r="220" spans="6:13" ht="13.5" customHeight="1">
      <c r="F220" s="1"/>
      <c r="I220" s="1"/>
      <c r="K220" s="31"/>
      <c r="L220" s="31"/>
      <c r="M220" s="379"/>
    </row>
    <row r="221" spans="6:13" ht="13.5" customHeight="1">
      <c r="F221" s="1"/>
      <c r="I221" s="1"/>
      <c r="K221" s="31"/>
      <c r="L221" s="31"/>
      <c r="M221" s="379"/>
    </row>
    <row r="222" spans="6:13" ht="13.5" customHeight="1">
      <c r="F222" s="1"/>
      <c r="I222" s="1"/>
      <c r="K222" s="31"/>
      <c r="L222" s="31"/>
      <c r="M222" s="379"/>
    </row>
    <row r="223" spans="6:13" ht="13.5" customHeight="1">
      <c r="F223" s="1"/>
      <c r="I223" s="1"/>
      <c r="K223" s="31"/>
      <c r="L223" s="31"/>
      <c r="M223" s="379"/>
    </row>
    <row r="224" spans="6:13" ht="13.5" customHeight="1">
      <c r="F224" s="1"/>
      <c r="I224" s="1"/>
      <c r="K224" s="31"/>
      <c r="L224" s="31"/>
      <c r="M224" s="379"/>
    </row>
    <row r="225" spans="6:13" ht="13.5" customHeight="1">
      <c r="F225" s="1"/>
      <c r="I225" s="1"/>
      <c r="K225" s="31"/>
      <c r="L225" s="31"/>
      <c r="M225" s="379"/>
    </row>
    <row r="226" spans="6:13" ht="13.5" customHeight="1">
      <c r="F226" s="1"/>
      <c r="I226" s="1"/>
      <c r="K226" s="31"/>
      <c r="L226" s="31"/>
      <c r="M226" s="379"/>
    </row>
    <row r="227" spans="6:13" ht="13.5" customHeight="1">
      <c r="F227" s="1"/>
      <c r="I227" s="1"/>
      <c r="K227" s="31"/>
      <c r="L227" s="31"/>
      <c r="M227" s="379"/>
    </row>
    <row r="228" spans="6:13" ht="13.5" customHeight="1">
      <c r="F228" s="1"/>
      <c r="I228" s="1"/>
      <c r="K228" s="31"/>
      <c r="L228" s="31"/>
      <c r="M228" s="379"/>
    </row>
    <row r="229" spans="6:13" ht="13.5" customHeight="1">
      <c r="F229" s="1"/>
      <c r="I229" s="1"/>
      <c r="K229" s="31"/>
      <c r="L229" s="31"/>
      <c r="M229" s="379"/>
    </row>
    <row r="230" spans="6:13" ht="13.5" customHeight="1">
      <c r="F230" s="1"/>
      <c r="I230" s="1"/>
      <c r="K230" s="31"/>
      <c r="L230" s="31"/>
      <c r="M230" s="379"/>
    </row>
    <row r="231" spans="6:13" ht="13.5" customHeight="1">
      <c r="F231" s="1"/>
      <c r="I231" s="1"/>
      <c r="K231" s="31"/>
      <c r="L231" s="31"/>
      <c r="M231" s="379"/>
    </row>
    <row r="232" spans="6:13" ht="13.5" customHeight="1">
      <c r="F232" s="1"/>
      <c r="I232" s="1"/>
      <c r="K232" s="31"/>
      <c r="L232" s="31"/>
      <c r="M232" s="379"/>
    </row>
    <row r="233" spans="6:13" ht="13.5" customHeight="1">
      <c r="F233" s="1"/>
      <c r="I233" s="1"/>
      <c r="K233" s="31"/>
      <c r="L233" s="31"/>
      <c r="M233" s="379"/>
    </row>
    <row r="234" spans="6:13" ht="13.5" customHeight="1">
      <c r="F234" s="1"/>
      <c r="I234" s="1"/>
      <c r="K234" s="31"/>
      <c r="L234" s="31"/>
      <c r="M234" s="379"/>
    </row>
    <row r="235" spans="6:13" ht="13.5" customHeight="1">
      <c r="F235" s="1"/>
      <c r="I235" s="1"/>
      <c r="K235" s="31"/>
      <c r="L235" s="31"/>
      <c r="M235" s="379"/>
    </row>
    <row r="236" spans="6:13" ht="13.5" customHeight="1">
      <c r="F236" s="1"/>
      <c r="I236" s="1"/>
      <c r="K236" s="31"/>
      <c r="L236" s="31"/>
      <c r="M236" s="379"/>
    </row>
    <row r="237" spans="6:13" ht="13.5" customHeight="1">
      <c r="F237" s="1"/>
      <c r="I237" s="1"/>
      <c r="K237" s="31"/>
      <c r="L237" s="31"/>
      <c r="M237" s="379"/>
    </row>
    <row r="238" spans="6:13" ht="13.5" customHeight="1">
      <c r="F238" s="1"/>
      <c r="I238" s="1"/>
      <c r="K238" s="31"/>
      <c r="L238" s="31"/>
      <c r="M238" s="379"/>
    </row>
    <row r="239" spans="6:13" ht="13.5" customHeight="1">
      <c r="F239" s="1"/>
      <c r="I239" s="1"/>
      <c r="K239" s="31"/>
      <c r="L239" s="31"/>
      <c r="M239" s="379"/>
    </row>
    <row r="240" spans="6:13" ht="13.5" customHeight="1">
      <c r="F240" s="1"/>
      <c r="I240" s="1"/>
      <c r="K240" s="31"/>
      <c r="L240" s="31"/>
      <c r="M240" s="379"/>
    </row>
    <row r="241" spans="6:13" ht="13.5" customHeight="1">
      <c r="F241" s="1"/>
      <c r="I241" s="1"/>
      <c r="K241" s="31"/>
      <c r="L241" s="31"/>
      <c r="M241" s="379"/>
    </row>
    <row r="242" spans="6:13" ht="13.5" customHeight="1">
      <c r="F242" s="1"/>
      <c r="I242" s="1"/>
      <c r="K242" s="31"/>
      <c r="L242" s="31"/>
      <c r="M242" s="379"/>
    </row>
    <row r="243" spans="6:13" ht="13.5" customHeight="1">
      <c r="F243" s="1"/>
      <c r="I243" s="1"/>
      <c r="K243" s="31"/>
      <c r="L243" s="31"/>
      <c r="M243" s="379"/>
    </row>
    <row r="244" spans="6:13" ht="13.5" customHeight="1">
      <c r="F244" s="1"/>
      <c r="I244" s="1"/>
      <c r="K244" s="31"/>
      <c r="L244" s="31"/>
      <c r="M244" s="379"/>
    </row>
    <row r="245" spans="6:13" ht="13.5" customHeight="1">
      <c r="F245" s="1"/>
      <c r="I245" s="1"/>
      <c r="K245" s="31"/>
      <c r="L245" s="31"/>
      <c r="M245" s="379"/>
    </row>
    <row r="246" spans="6:13" ht="13.5" customHeight="1">
      <c r="F246" s="1"/>
      <c r="I246" s="1"/>
      <c r="K246" s="31"/>
      <c r="L246" s="31"/>
      <c r="M246" s="379"/>
    </row>
    <row r="247" spans="6:13" ht="13.5" customHeight="1">
      <c r="F247" s="1"/>
      <c r="I247" s="1"/>
      <c r="K247" s="31"/>
      <c r="L247" s="31"/>
      <c r="M247" s="379"/>
    </row>
    <row r="248" spans="6:13" ht="13.5" customHeight="1">
      <c r="F248" s="1"/>
      <c r="I248" s="1"/>
      <c r="K248" s="31"/>
      <c r="L248" s="31"/>
      <c r="M248" s="379"/>
    </row>
    <row r="249" spans="6:13" ht="13.5" customHeight="1">
      <c r="F249" s="1"/>
      <c r="I249" s="1"/>
      <c r="K249" s="31"/>
      <c r="L249" s="31"/>
      <c r="M249" s="379"/>
    </row>
    <row r="250" spans="6:13" ht="13.5" customHeight="1">
      <c r="F250" s="1"/>
      <c r="I250" s="1"/>
      <c r="K250" s="31"/>
      <c r="L250" s="31"/>
      <c r="M250" s="379"/>
    </row>
    <row r="251" spans="6:13" ht="13.5" customHeight="1">
      <c r="F251" s="1"/>
      <c r="I251" s="1"/>
      <c r="K251" s="31"/>
      <c r="L251" s="31"/>
      <c r="M251" s="379"/>
    </row>
    <row r="252" spans="6:13" ht="13.5" customHeight="1">
      <c r="F252" s="1"/>
      <c r="I252" s="1"/>
      <c r="K252" s="31"/>
      <c r="L252" s="31"/>
      <c r="M252" s="379"/>
    </row>
    <row r="253" spans="6:13" ht="13.5" customHeight="1">
      <c r="F253" s="1"/>
      <c r="I253" s="1"/>
      <c r="K253" s="31"/>
      <c r="L253" s="31"/>
      <c r="M253" s="379"/>
    </row>
    <row r="254" spans="6:13" ht="13.5" customHeight="1">
      <c r="F254" s="1"/>
      <c r="I254" s="1"/>
      <c r="K254" s="31"/>
      <c r="L254" s="31"/>
      <c r="M254" s="379"/>
    </row>
    <row r="255" spans="6:13" ht="13.5" customHeight="1">
      <c r="F255" s="1"/>
      <c r="I255" s="1"/>
      <c r="K255" s="31"/>
      <c r="L255" s="31"/>
      <c r="M255" s="379"/>
    </row>
    <row r="256" spans="6:13" ht="13.5" customHeight="1">
      <c r="F256" s="1"/>
      <c r="I256" s="1"/>
      <c r="K256" s="31"/>
      <c r="L256" s="31"/>
      <c r="M256" s="379"/>
    </row>
    <row r="257" spans="6:13" ht="13.5" customHeight="1">
      <c r="F257" s="1"/>
      <c r="I257" s="1"/>
      <c r="K257" s="31"/>
      <c r="L257" s="31"/>
      <c r="M257" s="379"/>
    </row>
    <row r="258" spans="6:13" ht="13.5" customHeight="1">
      <c r="F258" s="1"/>
      <c r="I258" s="1"/>
      <c r="K258" s="31"/>
      <c r="L258" s="31"/>
      <c r="M258" s="379"/>
    </row>
    <row r="259" spans="6:13" ht="13.5" customHeight="1">
      <c r="F259" s="1"/>
      <c r="I259" s="1"/>
      <c r="K259" s="31"/>
      <c r="L259" s="31"/>
      <c r="M259" s="379"/>
    </row>
    <row r="260" spans="6:13" ht="13.5" customHeight="1">
      <c r="F260" s="1"/>
      <c r="I260" s="1"/>
      <c r="K260" s="31"/>
      <c r="L260" s="31"/>
      <c r="M260" s="379"/>
    </row>
    <row r="261" spans="6:13" ht="13.5" customHeight="1">
      <c r="F261" s="1"/>
      <c r="I261" s="1"/>
      <c r="K261" s="31"/>
      <c r="L261" s="31"/>
      <c r="M261" s="379"/>
    </row>
    <row r="262" spans="6:13" ht="13.5" customHeight="1">
      <c r="F262" s="1"/>
      <c r="I262" s="1"/>
      <c r="K262" s="31"/>
      <c r="L262" s="31"/>
      <c r="M262" s="379"/>
    </row>
    <row r="263" spans="6:13" ht="13.5" customHeight="1">
      <c r="F263" s="1"/>
      <c r="I263" s="1"/>
      <c r="K263" s="31"/>
      <c r="L263" s="31"/>
      <c r="M263" s="379"/>
    </row>
    <row r="264" spans="6:13" ht="13.5" customHeight="1">
      <c r="F264" s="1"/>
      <c r="I264" s="1"/>
      <c r="K264" s="31"/>
      <c r="L264" s="31"/>
      <c r="M264" s="379"/>
    </row>
    <row r="265" spans="6:13" ht="13.5" customHeight="1">
      <c r="F265" s="1"/>
      <c r="I265" s="1"/>
      <c r="K265" s="31"/>
      <c r="L265" s="31"/>
      <c r="M265" s="379"/>
    </row>
    <row r="266" spans="6:13" ht="13.5" customHeight="1">
      <c r="F266" s="1"/>
      <c r="I266" s="1"/>
      <c r="K266" s="31"/>
      <c r="L266" s="31"/>
      <c r="M266" s="379"/>
    </row>
    <row r="267" spans="6:13" ht="13.5" customHeight="1">
      <c r="F267" s="1"/>
      <c r="I267" s="1"/>
      <c r="K267" s="31"/>
      <c r="L267" s="31"/>
      <c r="M267" s="379"/>
    </row>
    <row r="268" spans="6:13" ht="13.5" customHeight="1">
      <c r="F268" s="1"/>
      <c r="I268" s="1"/>
      <c r="K268" s="31"/>
      <c r="L268" s="31"/>
      <c r="M268" s="379"/>
    </row>
    <row r="269" spans="6:13" ht="13.5" customHeight="1">
      <c r="F269" s="1"/>
      <c r="I269" s="1"/>
      <c r="K269" s="31"/>
      <c r="L269" s="31"/>
      <c r="M269" s="379"/>
    </row>
    <row r="270" spans="6:13" ht="13.5" customHeight="1">
      <c r="F270" s="1"/>
      <c r="I270" s="1"/>
      <c r="K270" s="31"/>
      <c r="L270" s="31"/>
      <c r="M270" s="379"/>
    </row>
    <row r="271" spans="6:13" ht="13.5" customHeight="1">
      <c r="F271" s="1"/>
      <c r="I271" s="1"/>
      <c r="K271" s="31"/>
      <c r="L271" s="31"/>
      <c r="M271" s="379"/>
    </row>
    <row r="272" spans="6:13" ht="13.5" customHeight="1">
      <c r="F272" s="1"/>
      <c r="I272" s="1"/>
      <c r="K272" s="31"/>
      <c r="L272" s="31"/>
      <c r="M272" s="379"/>
    </row>
    <row r="273" spans="6:13" ht="13.5" customHeight="1">
      <c r="F273" s="1"/>
      <c r="I273" s="1"/>
      <c r="K273" s="31"/>
      <c r="L273" s="31"/>
      <c r="M273" s="379"/>
    </row>
    <row r="274" spans="6:13" ht="13.5" customHeight="1">
      <c r="F274" s="1"/>
      <c r="I274" s="1"/>
      <c r="K274" s="31"/>
      <c r="L274" s="31"/>
      <c r="M274" s="379"/>
    </row>
    <row r="275" spans="6:13" ht="13.5" customHeight="1">
      <c r="F275" s="1"/>
      <c r="I275" s="1"/>
      <c r="K275" s="31"/>
      <c r="L275" s="31"/>
      <c r="M275" s="379"/>
    </row>
    <row r="276" spans="6:13" ht="13.5" customHeight="1">
      <c r="F276" s="1"/>
      <c r="I276" s="1"/>
      <c r="K276" s="31"/>
      <c r="L276" s="31"/>
      <c r="M276" s="379"/>
    </row>
    <row r="277" spans="6:13" ht="13.5" customHeight="1">
      <c r="F277" s="1"/>
      <c r="I277" s="1"/>
      <c r="K277" s="31"/>
      <c r="L277" s="31"/>
      <c r="M277" s="379"/>
    </row>
    <row r="278" spans="6:13" ht="13.5" customHeight="1">
      <c r="F278" s="1"/>
      <c r="I278" s="1"/>
      <c r="K278" s="31"/>
      <c r="L278" s="31"/>
      <c r="M278" s="379"/>
    </row>
    <row r="279" spans="6:13" ht="13.5" customHeight="1">
      <c r="F279" s="1"/>
      <c r="I279" s="1"/>
      <c r="K279" s="31"/>
      <c r="L279" s="31"/>
      <c r="M279" s="379"/>
    </row>
    <row r="280" spans="6:13" ht="13.5" customHeight="1">
      <c r="F280" s="1"/>
      <c r="I280" s="1"/>
      <c r="K280" s="31"/>
      <c r="L280" s="31"/>
      <c r="M280" s="379"/>
    </row>
    <row r="281" spans="6:13" ht="13.5" customHeight="1">
      <c r="F281" s="1"/>
      <c r="I281" s="1"/>
      <c r="K281" s="31"/>
      <c r="L281" s="31"/>
      <c r="M281" s="379"/>
    </row>
    <row r="282" spans="6:13" ht="13.5" customHeight="1">
      <c r="F282" s="1"/>
      <c r="I282" s="1"/>
      <c r="K282" s="31"/>
      <c r="L282" s="31"/>
      <c r="M282" s="379"/>
    </row>
    <row r="283" spans="6:13" ht="13.5" customHeight="1">
      <c r="F283" s="1"/>
      <c r="I283" s="1"/>
      <c r="K283" s="31"/>
      <c r="L283" s="31"/>
      <c r="M283" s="379"/>
    </row>
    <row r="284" spans="6:13" ht="13.5" customHeight="1">
      <c r="F284" s="1"/>
      <c r="I284" s="1"/>
      <c r="K284" s="31"/>
      <c r="L284" s="31"/>
      <c r="M284" s="379"/>
    </row>
    <row r="285" spans="6:13" ht="13.5" customHeight="1">
      <c r="F285" s="1"/>
      <c r="I285" s="1"/>
      <c r="K285" s="31"/>
      <c r="L285" s="31"/>
      <c r="M285" s="379"/>
    </row>
    <row r="286" spans="6:13" ht="13.5" customHeight="1">
      <c r="F286" s="1"/>
      <c r="I286" s="1"/>
      <c r="K286" s="31"/>
      <c r="L286" s="31"/>
      <c r="M286" s="379"/>
    </row>
    <row r="287" spans="6:13" ht="13.5" customHeight="1">
      <c r="F287" s="1"/>
      <c r="I287" s="1"/>
      <c r="K287" s="31"/>
      <c r="L287" s="31"/>
      <c r="M287" s="379"/>
    </row>
    <row r="288" spans="6:13" ht="13.5" customHeight="1">
      <c r="F288" s="1"/>
      <c r="I288" s="1"/>
      <c r="K288" s="31"/>
      <c r="L288" s="31"/>
      <c r="M288" s="379"/>
    </row>
    <row r="289" spans="6:13" ht="13.5" customHeight="1">
      <c r="F289" s="1"/>
      <c r="I289" s="1"/>
      <c r="K289" s="31"/>
      <c r="L289" s="31"/>
      <c r="M289" s="379"/>
    </row>
    <row r="290" spans="6:13" ht="13.5" customHeight="1">
      <c r="F290" s="1"/>
      <c r="I290" s="1"/>
      <c r="K290" s="31"/>
      <c r="L290" s="31"/>
      <c r="M290" s="379"/>
    </row>
    <row r="291" spans="6:13" ht="13.5" customHeight="1">
      <c r="F291" s="1"/>
      <c r="I291" s="1"/>
      <c r="K291" s="31"/>
      <c r="L291" s="31"/>
      <c r="M291" s="379"/>
    </row>
    <row r="292" spans="6:13" ht="13.5" customHeight="1">
      <c r="F292" s="1"/>
      <c r="I292" s="1"/>
      <c r="K292" s="31"/>
      <c r="L292" s="31"/>
      <c r="M292" s="379"/>
    </row>
    <row r="293" spans="6:13" ht="13.5" customHeight="1">
      <c r="F293" s="1"/>
      <c r="I293" s="1"/>
      <c r="K293" s="31"/>
      <c r="L293" s="31"/>
      <c r="M293" s="379"/>
    </row>
    <row r="294" spans="6:13" ht="13.5" customHeight="1">
      <c r="F294" s="1"/>
      <c r="I294" s="1"/>
      <c r="K294" s="31"/>
      <c r="L294" s="31"/>
      <c r="M294" s="379"/>
    </row>
    <row r="295" spans="6:13" ht="13.5" customHeight="1">
      <c r="F295" s="1"/>
      <c r="I295" s="1"/>
      <c r="K295" s="31"/>
      <c r="L295" s="31"/>
      <c r="M295" s="379"/>
    </row>
    <row r="296" spans="6:13" ht="13.5" customHeight="1">
      <c r="F296" s="1"/>
      <c r="I296" s="1"/>
      <c r="K296" s="31"/>
      <c r="L296" s="31"/>
      <c r="M296" s="379"/>
    </row>
    <row r="297" spans="6:13" ht="13.5" customHeight="1">
      <c r="F297" s="1"/>
      <c r="I297" s="1"/>
      <c r="K297" s="31"/>
      <c r="L297" s="31"/>
      <c r="M297" s="379"/>
    </row>
    <row r="298" spans="6:13" ht="13.5" customHeight="1">
      <c r="F298" s="1"/>
      <c r="I298" s="1"/>
      <c r="K298" s="31"/>
      <c r="L298" s="31"/>
      <c r="M298" s="379"/>
    </row>
    <row r="299" spans="6:13" ht="13.5" customHeight="1">
      <c r="F299" s="1"/>
      <c r="I299" s="1"/>
      <c r="K299" s="31"/>
      <c r="L299" s="31"/>
      <c r="M299" s="379"/>
    </row>
    <row r="300" spans="6:13" ht="13.5" customHeight="1">
      <c r="F300" s="1"/>
      <c r="I300" s="1"/>
      <c r="K300" s="31"/>
      <c r="L300" s="31"/>
      <c r="M300" s="379"/>
    </row>
    <row r="301" spans="6:13" ht="13.5" customHeight="1">
      <c r="F301" s="1"/>
      <c r="I301" s="1"/>
      <c r="K301" s="31"/>
      <c r="L301" s="31"/>
      <c r="M301" s="379"/>
    </row>
    <row r="302" spans="6:13" ht="13.5" customHeight="1">
      <c r="F302" s="1"/>
      <c r="I302" s="1"/>
      <c r="K302" s="31"/>
      <c r="L302" s="31"/>
      <c r="M302" s="379"/>
    </row>
    <row r="303" spans="6:13" ht="13.5" customHeight="1">
      <c r="F303" s="1"/>
      <c r="I303" s="1"/>
      <c r="K303" s="31"/>
      <c r="L303" s="31"/>
      <c r="M303" s="379"/>
    </row>
    <row r="304" spans="6:13" ht="13.5" customHeight="1">
      <c r="F304" s="1"/>
      <c r="I304" s="1"/>
      <c r="K304" s="31"/>
      <c r="L304" s="31"/>
      <c r="M304" s="379"/>
    </row>
    <row r="305" spans="6:13" ht="13.5" customHeight="1">
      <c r="F305" s="1"/>
      <c r="I305" s="1"/>
      <c r="K305" s="31"/>
      <c r="L305" s="31"/>
      <c r="M305" s="379"/>
    </row>
    <row r="306" spans="6:13" ht="15.75" customHeight="1"/>
    <row r="307" spans="6:13" ht="15.75" customHeight="1"/>
    <row r="308" spans="6:13" ht="15.75" customHeight="1"/>
    <row r="309" spans="6:13" ht="15.75" customHeight="1"/>
    <row r="310" spans="6:13" ht="15.75" customHeight="1"/>
    <row r="311" spans="6:13" ht="15.75" customHeight="1"/>
    <row r="312" spans="6:13" ht="15.75" customHeight="1"/>
    <row r="313" spans="6:13" ht="15.75" customHeight="1"/>
    <row r="314" spans="6:13" ht="15.75" customHeight="1"/>
    <row r="315" spans="6:13" ht="15.75" customHeight="1"/>
    <row r="316" spans="6:13" ht="15.75" customHeight="1"/>
    <row r="317" spans="6:13" ht="15.75" customHeight="1"/>
    <row r="318" spans="6:13" ht="15.75" customHeight="1"/>
    <row r="319" spans="6:13" ht="15.75" customHeight="1"/>
    <row r="320" spans="6:13"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sheetData>
  <sheetProtection selectLockedCells="1"/>
  <autoFilter ref="N6:O6" xr:uid="{00000000-0001-0000-0200-000000000000}"/>
  <mergeCells count="27">
    <mergeCell ref="B1:K1"/>
    <mergeCell ref="C2:D2"/>
    <mergeCell ref="E2:F2"/>
    <mergeCell ref="C4:K5"/>
    <mergeCell ref="F10:F17"/>
    <mergeCell ref="F25:F29"/>
    <mergeCell ref="F30:F33"/>
    <mergeCell ref="F34:F36"/>
    <mergeCell ref="F18:F21"/>
    <mergeCell ref="F37:F42"/>
    <mergeCell ref="F22:F24"/>
    <mergeCell ref="L2:M2"/>
    <mergeCell ref="N4:O4"/>
    <mergeCell ref="B3:N3"/>
    <mergeCell ref="L6:M6"/>
    <mergeCell ref="B108:N110"/>
    <mergeCell ref="F80:F85"/>
    <mergeCell ref="F97:F100"/>
    <mergeCell ref="F70:F73"/>
    <mergeCell ref="F43:F48"/>
    <mergeCell ref="F86:F91"/>
    <mergeCell ref="F92:F96"/>
    <mergeCell ref="F51:F56"/>
    <mergeCell ref="F74:F79"/>
    <mergeCell ref="F67:F69"/>
    <mergeCell ref="F57:F66"/>
    <mergeCell ref="F49:F50"/>
  </mergeCells>
  <phoneticPr fontId="22"/>
  <dataValidations count="2">
    <dataValidation type="custom" allowBlank="1" showErrorMessage="1" sqref="F92 F86 F97" xr:uid="{00000000-0002-0000-0200-000000000000}">
      <formula1>AND(GTE(LEN(F86),MIN((0),(50))),LTE(LEN(F86),MAX((0),(50))))</formula1>
    </dataValidation>
    <dataValidation type="custom" allowBlank="1" showErrorMessage="1" sqref="E10:E11 E51:E56 E67:E73 E86:E101" xr:uid="{30C06C77-CB6F-4973-94E7-4DE2EDF7AEE6}">
      <formula1>AND(GTE(LEN(E10),MIN((0),(13))),LTE(LEN(E10),MAX((0),(13))))</formula1>
    </dataValidation>
  </dataValidations>
  <pageMargins left="1.1023622047244095" right="0.70866141732283472" top="0.74803149606299213" bottom="0.23622047244094491" header="0" footer="0"/>
  <pageSetup paperSize="9" scale="39" fitToWidth="0" orientation="portrait" r:id="rId1"/>
  <ignoredErrors>
    <ignoredError sqref="C37:E44 C45:C48 E45:E48 D28:D29 C97:D105 E57:E66 C8:E8 C74:E96 E30:E36 D51:E56 D45:D50 D57:D69 C30:D36 C12:C17 C70:D73 D9:E26 D27:E27 E28:E2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E73DE-DF9D-8D43-98FB-5220A34BEE4E}">
  <sheetPr codeName="Sheet8"/>
  <dimension ref="A1:Y1107"/>
  <sheetViews>
    <sheetView topLeftCell="A653" zoomScale="93" workbookViewId="0">
      <selection activeCell="J677" sqref="J677"/>
    </sheetView>
  </sheetViews>
  <sheetFormatPr defaultColWidth="10.875" defaultRowHeight="13.5"/>
  <cols>
    <col min="2" max="2" width="11.875" style="85" customWidth="1"/>
    <col min="9" max="9" width="19" style="90" bestFit="1" customWidth="1"/>
    <col min="19" max="19" width="10.875" style="88"/>
    <col min="21" max="21" width="12.625" bestFit="1" customWidth="1"/>
    <col min="22" max="23" width="15.625" bestFit="1" customWidth="1"/>
  </cols>
  <sheetData>
    <row r="1" spans="1:25" ht="15.75">
      <c r="A1" s="1" t="s">
        <v>739</v>
      </c>
      <c r="B1" s="1" t="s">
        <v>1287</v>
      </c>
      <c r="C1" s="271" t="s">
        <v>741</v>
      </c>
      <c r="D1" s="271" t="s">
        <v>742</v>
      </c>
      <c r="E1" s="271" t="s">
        <v>743</v>
      </c>
      <c r="F1" s="271" t="s">
        <v>744</v>
      </c>
      <c r="G1" s="271" t="s">
        <v>745</v>
      </c>
      <c r="H1" s="271" t="s">
        <v>746</v>
      </c>
      <c r="I1" s="272" t="s">
        <v>747</v>
      </c>
      <c r="J1" s="271" t="s">
        <v>748</v>
      </c>
      <c r="K1" s="271" t="s">
        <v>749</v>
      </c>
      <c r="L1" s="271" t="s">
        <v>750</v>
      </c>
      <c r="M1" s="271" t="s">
        <v>751</v>
      </c>
      <c r="N1" s="271" t="s">
        <v>752</v>
      </c>
      <c r="O1" s="271" t="s">
        <v>753</v>
      </c>
      <c r="P1" s="271" t="s">
        <v>754</v>
      </c>
      <c r="Q1" s="271" t="s">
        <v>755</v>
      </c>
      <c r="R1" s="271" t="s">
        <v>756</v>
      </c>
      <c r="S1" s="273"/>
      <c r="U1" t="s">
        <v>757</v>
      </c>
      <c r="V1" s="86" t="s">
        <v>758</v>
      </c>
      <c r="W1" t="s">
        <v>759</v>
      </c>
      <c r="X1" t="s">
        <v>760</v>
      </c>
      <c r="Y1" s="34" t="s">
        <v>1286</v>
      </c>
    </row>
    <row r="2" spans="1:25" s="81" customFormat="1" ht="16.5">
      <c r="A2" s="274" t="str">
        <f>IFERROR(IF(J2&lt;&gt;"",MAX($A$1:A1)+1,""),"")</f>
        <v/>
      </c>
      <c r="B2" s="275" t="str">
        <f>IFERROR(IF(J2="","",_xlfn.CONCAT($Y$2,_xlfn.CONCAT(IF(LEN(ドッグキャリー!$K$2)=1,0,""),ドッグキャリー!$K$2,_xlfn.CONCAT(IF(LEN(ドッグキャリー!$N$2)=1,0,""),ドッグキャリー!$N$2)))),"")</f>
        <v/>
      </c>
      <c r="C2" s="276"/>
      <c r="D2" s="276"/>
      <c r="E2" s="276"/>
      <c r="F2" s="277"/>
      <c r="G2" s="277" t="e">
        <f ca="1">_xlfn.XLOOKUP(I2,ドッグキャリー!$E$7:$E$51,ドッグキャリー!$C$7:$C$51,"",0)</f>
        <v>#NAME?</v>
      </c>
      <c r="H2" s="277" t="e">
        <f ca="1">_xlfn.XLOOKUP(I2,ドッグキャリー!$E$7:$E$51,ドッグキャリー!$D$7:$D$51,"",0)</f>
        <v>#NAME?</v>
      </c>
      <c r="I2" s="278" t="str">
        <f>IFERROR(IF(J2="","",ドッグキャリー!E7),"")</f>
        <v/>
      </c>
      <c r="J2" s="276" t="str">
        <f>IFERROR(IF(ドッグキャリー!N7=0,"",ドッグキャリー!N7),"")</f>
        <v/>
      </c>
      <c r="K2" s="277"/>
      <c r="L2" s="277"/>
      <c r="M2" s="277"/>
      <c r="N2" s="277"/>
      <c r="O2" s="277"/>
      <c r="P2" s="277"/>
      <c r="Q2" s="277"/>
      <c r="R2" s="277"/>
      <c r="S2" s="273">
        <v>1</v>
      </c>
      <c r="U2" s="81">
        <f>SUM(ドッグキャリー!N52,スキンタイト!N271,ベッド・マット!N42,ウエア!N342,リード・アクセサリー!N106,アイテム!N58,トイ・販促!N106)</f>
        <v>0</v>
      </c>
      <c r="V2" s="81">
        <f>SUM(J2:J1101)</f>
        <v>0</v>
      </c>
      <c r="W2" s="81">
        <f>SUM('CSV Output'!I:I)</f>
        <v>0</v>
      </c>
      <c r="X2" s="81" t="str">
        <f>IF(AND(U2=V2,W2=V2),"OK","ERROR")</f>
        <v>OK</v>
      </c>
      <c r="Y2" s="81">
        <v>2025</v>
      </c>
    </row>
    <row r="3" spans="1:25" s="81" customFormat="1" ht="16.5">
      <c r="A3" s="274" t="str">
        <f>IFERROR(IF(J3&lt;&gt;"",MAX($A$1:A2)+1,""),"")</f>
        <v/>
      </c>
      <c r="B3" s="275" t="str">
        <f>IFERROR(IF(J3="","",_xlfn.CONCAT($Y$2,_xlfn.CONCAT(IF(LEN(ドッグキャリー!$K$2)=1,0,""),ドッグキャリー!$K$2,_xlfn.CONCAT(IF(LEN(ドッグキャリー!$N$2)=1,0,""),ドッグキャリー!$N$2)))),"")</f>
        <v/>
      </c>
      <c r="C3" s="276"/>
      <c r="D3" s="276"/>
      <c r="E3" s="276"/>
      <c r="F3" s="277"/>
      <c r="G3" s="277" t="e">
        <f ca="1">_xlfn.XLOOKUP(I3,ドッグキャリー!$E$7:$E$51,ドッグキャリー!$C$7:$C$51,"",0)</f>
        <v>#NAME?</v>
      </c>
      <c r="H3" s="277" t="e">
        <f ca="1">_xlfn.XLOOKUP(I3,ドッグキャリー!$E$7:$E$51,ドッグキャリー!$D$7:$D$51,"",0)</f>
        <v>#NAME?</v>
      </c>
      <c r="I3" s="278" t="str">
        <f>IFERROR(IF(J3="","",ドッグキャリー!E8),"")</f>
        <v/>
      </c>
      <c r="J3" s="276" t="str">
        <f>IFERROR(IF(ドッグキャリー!N8=0,"",ドッグキャリー!N8),"")</f>
        <v/>
      </c>
      <c r="K3" s="277"/>
      <c r="L3" s="277"/>
      <c r="M3" s="277"/>
      <c r="N3" s="277"/>
      <c r="O3" s="277"/>
      <c r="P3" s="277"/>
      <c r="Q3" s="277"/>
      <c r="R3" s="277"/>
      <c r="S3" s="273">
        <v>2</v>
      </c>
    </row>
    <row r="4" spans="1:25" s="81" customFormat="1" ht="16.5">
      <c r="A4" s="274" t="str">
        <f>IFERROR(IF(J4&lt;&gt;"",MAX($A$1:A3)+1,""),"")</f>
        <v/>
      </c>
      <c r="B4" s="275" t="str">
        <f>IFERROR(IF(J4="","",_xlfn.CONCAT($Y$2,_xlfn.CONCAT(IF(LEN(ドッグキャリー!$K$2)=1,0,""),ドッグキャリー!$K$2,_xlfn.CONCAT(IF(LEN(ドッグキャリー!$N$2)=1,0,""),ドッグキャリー!$N$2)))),"")</f>
        <v/>
      </c>
      <c r="C4" s="276"/>
      <c r="D4" s="276"/>
      <c r="E4" s="276"/>
      <c r="F4" s="277"/>
      <c r="G4" s="277" t="e">
        <f ca="1">_xlfn.XLOOKUP(I4,ドッグキャリー!$E$7:$E$51,ドッグキャリー!$C$7:$C$51,"",0)</f>
        <v>#NAME?</v>
      </c>
      <c r="H4" s="277" t="e">
        <f ca="1">_xlfn.XLOOKUP(I4,ドッグキャリー!$E$7:$E$51,ドッグキャリー!$D$7:$D$51,"",0)</f>
        <v>#NAME?</v>
      </c>
      <c r="I4" s="278" t="str">
        <f>IFERROR(IF(J4="","",ドッグキャリー!E9),"")</f>
        <v/>
      </c>
      <c r="J4" s="276" t="str">
        <f>IFERROR(IF(ドッグキャリー!N9=0,"",ドッグキャリー!N9),"")</f>
        <v/>
      </c>
      <c r="K4" s="277"/>
      <c r="L4" s="277"/>
      <c r="M4" s="277"/>
      <c r="N4" s="277"/>
      <c r="O4" s="277"/>
      <c r="P4" s="277"/>
      <c r="Q4" s="277"/>
      <c r="R4" s="277"/>
      <c r="S4" s="273">
        <v>3</v>
      </c>
    </row>
    <row r="5" spans="1:25" s="81" customFormat="1" ht="16.5">
      <c r="A5" s="274" t="str">
        <f>IFERROR(IF(J5&lt;&gt;"",MAX($A$1:A4)+1,""),"")</f>
        <v/>
      </c>
      <c r="B5" s="275" t="str">
        <f>IFERROR(IF(J5="","",_xlfn.CONCAT($Y$2,_xlfn.CONCAT(IF(LEN(ドッグキャリー!$K$2)=1,0,""),ドッグキャリー!$K$2,_xlfn.CONCAT(IF(LEN(ドッグキャリー!$N$2)=1,0,""),ドッグキャリー!$N$2)))),"")</f>
        <v/>
      </c>
      <c r="C5" s="276"/>
      <c r="D5" s="276"/>
      <c r="E5" s="276"/>
      <c r="F5" s="277"/>
      <c r="G5" s="277" t="e">
        <f ca="1">_xlfn.XLOOKUP(I5,ドッグキャリー!$E$7:$E$51,ドッグキャリー!$C$7:$C$51,"",0)</f>
        <v>#NAME?</v>
      </c>
      <c r="H5" s="277" t="e">
        <f ca="1">_xlfn.XLOOKUP(I5,ドッグキャリー!$E$7:$E$51,ドッグキャリー!$D$7:$D$51,"",0)</f>
        <v>#NAME?</v>
      </c>
      <c r="I5" s="278" t="str">
        <f>IFERROR(IF(J5="","",ドッグキャリー!E10),"")</f>
        <v/>
      </c>
      <c r="J5" s="276" t="str">
        <f>IFERROR(IF(ドッグキャリー!N10=0,"",ドッグキャリー!N10),"")</f>
        <v/>
      </c>
      <c r="K5" s="277"/>
      <c r="L5" s="277"/>
      <c r="M5" s="277"/>
      <c r="N5" s="277"/>
      <c r="O5" s="277"/>
      <c r="P5" s="277"/>
      <c r="Q5" s="277"/>
      <c r="R5" s="277"/>
      <c r="S5" s="273">
        <v>4</v>
      </c>
    </row>
    <row r="6" spans="1:25" s="81" customFormat="1" ht="16.5">
      <c r="A6" s="274" t="str">
        <f>IFERROR(IF(J6&lt;&gt;"",MAX($A$1:A5)+1,""),"")</f>
        <v/>
      </c>
      <c r="B6" s="275" t="str">
        <f>IFERROR(IF(J6="","",_xlfn.CONCAT($Y$2,_xlfn.CONCAT(IF(LEN(ドッグキャリー!$K$2)=1,0,""),ドッグキャリー!$K$2,_xlfn.CONCAT(IF(LEN(ドッグキャリー!$N$2)=1,0,""),ドッグキャリー!$N$2)))),"")</f>
        <v/>
      </c>
      <c r="C6" s="276"/>
      <c r="D6" s="276"/>
      <c r="E6" s="276"/>
      <c r="F6" s="277"/>
      <c r="G6" s="277" t="e">
        <f ca="1">_xlfn.XLOOKUP(I6,ドッグキャリー!$E$7:$E$51,ドッグキャリー!$C$7:$C$51,"",0)</f>
        <v>#NAME?</v>
      </c>
      <c r="H6" s="277" t="e">
        <f ca="1">_xlfn.XLOOKUP(I6,ドッグキャリー!$E$7:$E$51,ドッグキャリー!$D$7:$D$51,"",0)</f>
        <v>#NAME?</v>
      </c>
      <c r="I6" s="278" t="str">
        <f>IFERROR(IF(J6="","",ドッグキャリー!E11),"")</f>
        <v/>
      </c>
      <c r="J6" s="276" t="str">
        <f>IFERROR(IF(ドッグキャリー!N11=0,"",ドッグキャリー!N11),"")</f>
        <v/>
      </c>
      <c r="K6" s="277"/>
      <c r="L6" s="277"/>
      <c r="M6" s="277"/>
      <c r="N6" s="277"/>
      <c r="O6" s="277"/>
      <c r="P6" s="277"/>
      <c r="Q6" s="277"/>
      <c r="R6" s="277"/>
      <c r="S6" s="273">
        <v>5</v>
      </c>
    </row>
    <row r="7" spans="1:25" s="81" customFormat="1" ht="16.5">
      <c r="A7" s="274" t="str">
        <f>IFERROR(IF(J7&lt;&gt;"",MAX($A$1:A6)+1,""),"")</f>
        <v/>
      </c>
      <c r="B7" s="275" t="str">
        <f>IFERROR(IF(J7="","",_xlfn.CONCAT($Y$2,_xlfn.CONCAT(IF(LEN(ドッグキャリー!$K$2)=1,0,""),ドッグキャリー!$K$2,_xlfn.CONCAT(IF(LEN(ドッグキャリー!$N$2)=1,0,""),ドッグキャリー!$N$2)))),"")</f>
        <v/>
      </c>
      <c r="C7" s="276"/>
      <c r="D7" s="276"/>
      <c r="E7" s="276"/>
      <c r="F7" s="277"/>
      <c r="G7" s="277" t="e">
        <f ca="1">_xlfn.XLOOKUP(I7,ドッグキャリー!$E$7:$E$51,ドッグキャリー!$C$7:$C$51,"",0)</f>
        <v>#NAME?</v>
      </c>
      <c r="H7" s="277" t="e">
        <f ca="1">_xlfn.XLOOKUP(I7,ドッグキャリー!$E$7:$E$51,ドッグキャリー!$D$7:$D$51,"",0)</f>
        <v>#NAME?</v>
      </c>
      <c r="I7" s="278" t="str">
        <f>IFERROR(IF(J7="","",ドッグキャリー!E12),"")</f>
        <v/>
      </c>
      <c r="J7" s="276" t="str">
        <f>IFERROR(IF(ドッグキャリー!N12=0,"",ドッグキャリー!N12),"")</f>
        <v/>
      </c>
      <c r="K7" s="277"/>
      <c r="L7" s="277"/>
      <c r="M7" s="277"/>
      <c r="N7" s="277"/>
      <c r="O7" s="277"/>
      <c r="P7" s="277"/>
      <c r="Q7" s="277"/>
      <c r="R7" s="277"/>
      <c r="S7" s="273">
        <v>6</v>
      </c>
    </row>
    <row r="8" spans="1:25" s="81" customFormat="1" ht="16.5">
      <c r="A8" s="274" t="str">
        <f>IFERROR(IF(J8&lt;&gt;"",MAX($A$1:A7)+1,""),"")</f>
        <v/>
      </c>
      <c r="B8" s="275" t="str">
        <f>IFERROR(IF(J8="","",_xlfn.CONCAT($Y$2,_xlfn.CONCAT(IF(LEN(ドッグキャリー!$K$2)=1,0,""),ドッグキャリー!$K$2,_xlfn.CONCAT(IF(LEN(ドッグキャリー!$N$2)=1,0,""),ドッグキャリー!$N$2)))),"")</f>
        <v/>
      </c>
      <c r="C8" s="276"/>
      <c r="D8" s="276"/>
      <c r="E8" s="276"/>
      <c r="F8" s="277"/>
      <c r="G8" s="277" t="e">
        <f ca="1">_xlfn.XLOOKUP(I8,ドッグキャリー!$E$7:$E$51,ドッグキャリー!$C$7:$C$51,"",0)</f>
        <v>#NAME?</v>
      </c>
      <c r="H8" s="277" t="e">
        <f ca="1">_xlfn.XLOOKUP(I8,ドッグキャリー!$E$7:$E$51,ドッグキャリー!$D$7:$D$51,"",0)</f>
        <v>#NAME?</v>
      </c>
      <c r="I8" s="278" t="str">
        <f>IFERROR(IF(J8="","",ドッグキャリー!E13),"")</f>
        <v/>
      </c>
      <c r="J8" s="276" t="str">
        <f>IFERROR(IF(ドッグキャリー!N13=0,"",ドッグキャリー!N13),"")</f>
        <v/>
      </c>
      <c r="K8" s="277"/>
      <c r="L8" s="277"/>
      <c r="M8" s="277"/>
      <c r="N8" s="277"/>
      <c r="O8" s="277"/>
      <c r="P8" s="277"/>
      <c r="Q8" s="277"/>
      <c r="R8" s="277"/>
      <c r="S8" s="273">
        <v>7</v>
      </c>
    </row>
    <row r="9" spans="1:25" s="81" customFormat="1" ht="16.5">
      <c r="A9" s="274" t="str">
        <f>IFERROR(IF(J9&lt;&gt;"",MAX($A$1:A8)+1,""),"")</f>
        <v/>
      </c>
      <c r="B9" s="275" t="str">
        <f>IFERROR(IF(J9="","",_xlfn.CONCAT($Y$2,_xlfn.CONCAT(IF(LEN(ドッグキャリー!$K$2)=1,0,""),ドッグキャリー!$K$2,_xlfn.CONCAT(IF(LEN(ドッグキャリー!$N$2)=1,0,""),ドッグキャリー!$N$2)))),"")</f>
        <v/>
      </c>
      <c r="C9" s="276"/>
      <c r="D9" s="276"/>
      <c r="E9" s="276"/>
      <c r="F9" s="277"/>
      <c r="G9" s="277" t="e">
        <f ca="1">_xlfn.XLOOKUP(I9,ドッグキャリー!$E$7:$E$51,ドッグキャリー!$C$7:$C$51,"",0)</f>
        <v>#NAME?</v>
      </c>
      <c r="H9" s="277" t="e">
        <f ca="1">_xlfn.XLOOKUP(I9,ドッグキャリー!$E$7:$E$51,ドッグキャリー!$D$7:$D$51,"",0)</f>
        <v>#NAME?</v>
      </c>
      <c r="I9" s="278" t="str">
        <f>IFERROR(IF(J9="","",ドッグキャリー!E14),"")</f>
        <v/>
      </c>
      <c r="J9" s="276" t="str">
        <f>IFERROR(IF(ドッグキャリー!N14=0,"",ドッグキャリー!N14),"")</f>
        <v/>
      </c>
      <c r="K9" s="277"/>
      <c r="L9" s="277"/>
      <c r="M9" s="277"/>
      <c r="N9" s="277"/>
      <c r="O9" s="277"/>
      <c r="P9" s="277"/>
      <c r="Q9" s="277"/>
      <c r="R9" s="277"/>
      <c r="S9" s="273">
        <v>8</v>
      </c>
    </row>
    <row r="10" spans="1:25" s="81" customFormat="1" ht="16.5">
      <c r="A10" s="274" t="str">
        <f>IFERROR(IF(J10&lt;&gt;"",MAX($A$1:A9)+1,""),"")</f>
        <v/>
      </c>
      <c r="B10" s="275" t="str">
        <f>IFERROR(IF(J10="","",_xlfn.CONCAT($Y$2,_xlfn.CONCAT(IF(LEN(ドッグキャリー!$K$2)=1,0,""),ドッグキャリー!$K$2,_xlfn.CONCAT(IF(LEN(ドッグキャリー!$N$2)=1,0,""),ドッグキャリー!$N$2)))),"")</f>
        <v/>
      </c>
      <c r="C10" s="276"/>
      <c r="D10" s="276"/>
      <c r="E10" s="276"/>
      <c r="F10" s="277"/>
      <c r="G10" s="277" t="e">
        <f ca="1">_xlfn.XLOOKUP(I10,ドッグキャリー!$E$7:$E$51,ドッグキャリー!$C$7:$C$51,"",0)</f>
        <v>#NAME?</v>
      </c>
      <c r="H10" s="277" t="e">
        <f ca="1">_xlfn.XLOOKUP(I10,ドッグキャリー!$E$7:$E$51,ドッグキャリー!$D$7:$D$51,"",0)</f>
        <v>#NAME?</v>
      </c>
      <c r="I10" s="278" t="str">
        <f>IFERROR(IF(J10="","",ドッグキャリー!E15),"")</f>
        <v/>
      </c>
      <c r="J10" s="276" t="str">
        <f>IFERROR(IF(ドッグキャリー!N15=0,"",ドッグキャリー!N15),"")</f>
        <v/>
      </c>
      <c r="K10" s="277"/>
      <c r="L10" s="277"/>
      <c r="M10" s="277"/>
      <c r="N10" s="277"/>
      <c r="O10" s="277"/>
      <c r="P10" s="277"/>
      <c r="Q10" s="277"/>
      <c r="R10" s="277"/>
      <c r="S10" s="273">
        <v>9</v>
      </c>
    </row>
    <row r="11" spans="1:25" s="81" customFormat="1" ht="16.5">
      <c r="A11" s="274" t="str">
        <f>IFERROR(IF(J11&lt;&gt;"",MAX($A$1:A10)+1,""),"")</f>
        <v/>
      </c>
      <c r="B11" s="275" t="str">
        <f>IFERROR(IF(J11="","",_xlfn.CONCAT($Y$2,_xlfn.CONCAT(IF(LEN(ドッグキャリー!$K$2)=1,0,""),ドッグキャリー!$K$2,_xlfn.CONCAT(IF(LEN(ドッグキャリー!$N$2)=1,0,""),ドッグキャリー!$N$2)))),"")</f>
        <v/>
      </c>
      <c r="C11" s="276"/>
      <c r="D11" s="276"/>
      <c r="E11" s="276"/>
      <c r="F11" s="277"/>
      <c r="G11" s="277" t="e">
        <f ca="1">_xlfn.XLOOKUP(I11,ドッグキャリー!$E$7:$E$51,ドッグキャリー!$C$7:$C$51,"",0)</f>
        <v>#NAME?</v>
      </c>
      <c r="H11" s="277" t="e">
        <f ca="1">_xlfn.XLOOKUP(I11,ドッグキャリー!$E$7:$E$51,ドッグキャリー!$D$7:$D$51,"",0)</f>
        <v>#NAME?</v>
      </c>
      <c r="I11" s="278" t="str">
        <f>IFERROR(IF(J11="","",ドッグキャリー!E16),"")</f>
        <v/>
      </c>
      <c r="J11" s="276" t="str">
        <f>IFERROR(IF(ドッグキャリー!N16=0,"",ドッグキャリー!N16),"")</f>
        <v/>
      </c>
      <c r="K11" s="277"/>
      <c r="L11" s="277"/>
      <c r="M11" s="277"/>
      <c r="N11" s="277"/>
      <c r="O11" s="277"/>
      <c r="P11" s="277"/>
      <c r="Q11" s="277"/>
      <c r="R11" s="277"/>
      <c r="S11" s="273">
        <v>10</v>
      </c>
    </row>
    <row r="12" spans="1:25" s="81" customFormat="1" ht="16.5">
      <c r="A12" s="274" t="str">
        <f>IFERROR(IF(J12&lt;&gt;"",MAX($A$1:A11)+1,""),"")</f>
        <v/>
      </c>
      <c r="B12" s="275" t="str">
        <f>IFERROR(IF(J12="","",_xlfn.CONCAT($Y$2,_xlfn.CONCAT(IF(LEN(ドッグキャリー!$K$2)=1,0,""),ドッグキャリー!$K$2,_xlfn.CONCAT(IF(LEN(ドッグキャリー!$N$2)=1,0,""),ドッグキャリー!$N$2)))),"")</f>
        <v/>
      </c>
      <c r="C12" s="276"/>
      <c r="D12" s="276"/>
      <c r="E12" s="276"/>
      <c r="F12" s="277"/>
      <c r="G12" s="277" t="e">
        <f ca="1">_xlfn.XLOOKUP(I12,ドッグキャリー!$E$7:$E$51,ドッグキャリー!$C$7:$C$51,"",0)</f>
        <v>#NAME?</v>
      </c>
      <c r="H12" s="277" t="e">
        <f ca="1">_xlfn.XLOOKUP(I12,ドッグキャリー!$E$7:$E$51,ドッグキャリー!$D$7:$D$51,"",0)</f>
        <v>#NAME?</v>
      </c>
      <c r="I12" s="278" t="str">
        <f>IFERROR(IF(J12="","",ドッグキャリー!E17),"")</f>
        <v/>
      </c>
      <c r="J12" s="276" t="str">
        <f>IFERROR(IF(ドッグキャリー!N17=0,"",ドッグキャリー!N17),"")</f>
        <v/>
      </c>
      <c r="K12" s="277"/>
      <c r="L12" s="277"/>
      <c r="M12" s="277"/>
      <c r="N12" s="277"/>
      <c r="O12" s="277"/>
      <c r="P12" s="277"/>
      <c r="Q12" s="277"/>
      <c r="R12" s="277"/>
      <c r="S12" s="273">
        <v>11</v>
      </c>
    </row>
    <row r="13" spans="1:25" s="81" customFormat="1" ht="16.5">
      <c r="A13" s="274" t="str">
        <f>IFERROR(IF(J13&lt;&gt;"",MAX($A$1:A12)+1,""),"")</f>
        <v/>
      </c>
      <c r="B13" s="275" t="str">
        <f>IFERROR(IF(J13="","",_xlfn.CONCAT($Y$2,_xlfn.CONCAT(IF(LEN(ドッグキャリー!$K$2)=1,0,""),ドッグキャリー!$K$2,_xlfn.CONCAT(IF(LEN(ドッグキャリー!$N$2)=1,0,""),ドッグキャリー!$N$2)))),"")</f>
        <v/>
      </c>
      <c r="C13" s="276"/>
      <c r="D13" s="276"/>
      <c r="E13" s="276"/>
      <c r="F13" s="277"/>
      <c r="G13" s="277" t="e">
        <f ca="1">_xlfn.XLOOKUP(I13,ドッグキャリー!$E$7:$E$51,ドッグキャリー!$C$7:$C$51,"",0)</f>
        <v>#NAME?</v>
      </c>
      <c r="H13" s="277" t="e">
        <f ca="1">_xlfn.XLOOKUP(I13,ドッグキャリー!$E$7:$E$51,ドッグキャリー!$D$7:$D$51,"",0)</f>
        <v>#NAME?</v>
      </c>
      <c r="I13" s="278" t="str">
        <f>IFERROR(IF(J13="","",ドッグキャリー!E18),"")</f>
        <v/>
      </c>
      <c r="J13" s="276" t="str">
        <f>IFERROR(IF(ドッグキャリー!N18=0,"",ドッグキャリー!N18),"")</f>
        <v/>
      </c>
      <c r="K13" s="277"/>
      <c r="L13" s="277"/>
      <c r="M13" s="277"/>
      <c r="N13" s="277"/>
      <c r="O13" s="277"/>
      <c r="P13" s="277"/>
      <c r="Q13" s="277"/>
      <c r="R13" s="277"/>
      <c r="S13" s="273">
        <v>12</v>
      </c>
    </row>
    <row r="14" spans="1:25" s="81" customFormat="1" ht="16.5">
      <c r="A14" s="274" t="str">
        <f>IFERROR(IF(J14&lt;&gt;"",MAX($A$1:A13)+1,""),"")</f>
        <v/>
      </c>
      <c r="B14" s="275" t="str">
        <f>IFERROR(IF(J14="","",_xlfn.CONCAT($Y$2,_xlfn.CONCAT(IF(LEN(ドッグキャリー!$K$2)=1,0,""),ドッグキャリー!$K$2,_xlfn.CONCAT(IF(LEN(ドッグキャリー!$N$2)=1,0,""),ドッグキャリー!$N$2)))),"")</f>
        <v/>
      </c>
      <c r="C14" s="276"/>
      <c r="D14" s="276"/>
      <c r="E14" s="276"/>
      <c r="F14" s="277"/>
      <c r="G14" s="277" t="e">
        <f ca="1">_xlfn.XLOOKUP(I14,ドッグキャリー!$E$7:$E$51,ドッグキャリー!$C$7:$C$51,"",0)</f>
        <v>#NAME?</v>
      </c>
      <c r="H14" s="277" t="e">
        <f ca="1">_xlfn.XLOOKUP(I14,ドッグキャリー!$E$7:$E$51,ドッグキャリー!$D$7:$D$51,"",0)</f>
        <v>#NAME?</v>
      </c>
      <c r="I14" s="278" t="str">
        <f>IFERROR(IF(J14="","",ドッグキャリー!E19),"")</f>
        <v/>
      </c>
      <c r="J14" s="276" t="str">
        <f>IFERROR(IF(ドッグキャリー!N19=0,"",ドッグキャリー!N19),"")</f>
        <v/>
      </c>
      <c r="K14" s="277"/>
      <c r="L14" s="277"/>
      <c r="M14" s="277"/>
      <c r="N14" s="277"/>
      <c r="O14" s="277"/>
      <c r="P14" s="277"/>
      <c r="Q14" s="277"/>
      <c r="R14" s="277"/>
      <c r="S14" s="273">
        <v>13</v>
      </c>
    </row>
    <row r="15" spans="1:25" s="81" customFormat="1" ht="16.5">
      <c r="A15" s="274" t="str">
        <f>IFERROR(IF(J15&lt;&gt;"",MAX($A$1:A14)+1,""),"")</f>
        <v/>
      </c>
      <c r="B15" s="275" t="str">
        <f>IFERROR(IF(J15="","",_xlfn.CONCAT($Y$2,_xlfn.CONCAT(IF(LEN(ドッグキャリー!$K$2)=1,0,""),ドッグキャリー!$K$2,_xlfn.CONCAT(IF(LEN(ドッグキャリー!$N$2)=1,0,""),ドッグキャリー!$N$2)))),"")</f>
        <v/>
      </c>
      <c r="C15" s="276"/>
      <c r="D15" s="276"/>
      <c r="E15" s="276"/>
      <c r="F15" s="277"/>
      <c r="G15" s="277" t="e">
        <f ca="1">_xlfn.XLOOKUP(I15,ドッグキャリー!$E$7:$E$51,ドッグキャリー!$C$7:$C$51,"",0)</f>
        <v>#NAME?</v>
      </c>
      <c r="H15" s="277" t="e">
        <f ca="1">_xlfn.XLOOKUP(I15,ドッグキャリー!$E$7:$E$51,ドッグキャリー!$D$7:$D$51,"",0)</f>
        <v>#NAME?</v>
      </c>
      <c r="I15" s="278" t="str">
        <f>IFERROR(IF(J15="","",ドッグキャリー!E20),"")</f>
        <v/>
      </c>
      <c r="J15" s="276" t="str">
        <f>IFERROR(IF(ドッグキャリー!N20=0,"",ドッグキャリー!N20),"")</f>
        <v/>
      </c>
      <c r="K15" s="277"/>
      <c r="L15" s="277"/>
      <c r="M15" s="277"/>
      <c r="N15" s="277"/>
      <c r="O15" s="277"/>
      <c r="P15" s="277"/>
      <c r="Q15" s="277"/>
      <c r="R15" s="277"/>
      <c r="S15" s="273">
        <v>14</v>
      </c>
    </row>
    <row r="16" spans="1:25" s="81" customFormat="1" ht="16.5">
      <c r="A16" s="274" t="str">
        <f>IFERROR(IF(J16&lt;&gt;"",MAX($A$1:A15)+1,""),"")</f>
        <v/>
      </c>
      <c r="B16" s="275" t="str">
        <f>IFERROR(IF(J16="","",_xlfn.CONCAT($Y$2,_xlfn.CONCAT(IF(LEN(ドッグキャリー!$K$2)=1,0,""),ドッグキャリー!$K$2,_xlfn.CONCAT(IF(LEN(ドッグキャリー!$N$2)=1,0,""),ドッグキャリー!$N$2)))),"")</f>
        <v/>
      </c>
      <c r="C16" s="276"/>
      <c r="D16" s="276"/>
      <c r="E16" s="276"/>
      <c r="F16" s="277"/>
      <c r="G16" s="277" t="e">
        <f ca="1">_xlfn.XLOOKUP(I16,ドッグキャリー!$E$7:$E$51,ドッグキャリー!$C$7:$C$51,"",0)</f>
        <v>#NAME?</v>
      </c>
      <c r="H16" s="277" t="e">
        <f ca="1">_xlfn.XLOOKUP(I16,ドッグキャリー!$E$7:$E$51,ドッグキャリー!$D$7:$D$51,"",0)</f>
        <v>#NAME?</v>
      </c>
      <c r="I16" s="278" t="str">
        <f>IFERROR(IF(J16="","",ドッグキャリー!E21),"")</f>
        <v/>
      </c>
      <c r="J16" s="276" t="str">
        <f>IFERROR(IF(ドッグキャリー!N21=0,"",ドッグキャリー!N21),"")</f>
        <v/>
      </c>
      <c r="K16" s="277"/>
      <c r="L16" s="277"/>
      <c r="M16" s="277"/>
      <c r="N16" s="277"/>
      <c r="O16" s="277"/>
      <c r="P16" s="277"/>
      <c r="Q16" s="277"/>
      <c r="R16" s="277"/>
      <c r="S16" s="273">
        <v>15</v>
      </c>
    </row>
    <row r="17" spans="1:19" s="81" customFormat="1" ht="16.5">
      <c r="A17" s="274" t="str">
        <f>IFERROR(IF(J17&lt;&gt;"",MAX($A$1:A16)+1,""),"")</f>
        <v/>
      </c>
      <c r="B17" s="275" t="str">
        <f>IFERROR(IF(J17="","",_xlfn.CONCAT($Y$2,_xlfn.CONCAT(IF(LEN(ドッグキャリー!$K$2)=1,0,""),ドッグキャリー!$K$2,_xlfn.CONCAT(IF(LEN(ドッグキャリー!$N$2)=1,0,""),ドッグキャリー!$N$2)))),"")</f>
        <v/>
      </c>
      <c r="C17" s="276"/>
      <c r="D17" s="276"/>
      <c r="E17" s="276"/>
      <c r="F17" s="277"/>
      <c r="G17" s="277" t="e">
        <f ca="1">_xlfn.XLOOKUP(I17,ドッグキャリー!$E$7:$E$51,ドッグキャリー!$C$7:$C$51,"",0)</f>
        <v>#NAME?</v>
      </c>
      <c r="H17" s="277" t="e">
        <f ca="1">_xlfn.XLOOKUP(I17,ドッグキャリー!$E$7:$E$51,ドッグキャリー!$D$7:$D$51,"",0)</f>
        <v>#NAME?</v>
      </c>
      <c r="I17" s="278" t="str">
        <f>IFERROR(IF(J17="","",ドッグキャリー!E22),"")</f>
        <v/>
      </c>
      <c r="J17" s="276" t="str">
        <f>IFERROR(IF(ドッグキャリー!N22=0,"",ドッグキャリー!N22),"")</f>
        <v/>
      </c>
      <c r="K17" s="277"/>
      <c r="L17" s="277"/>
      <c r="M17" s="277"/>
      <c r="N17" s="277"/>
      <c r="O17" s="277"/>
      <c r="P17" s="277"/>
      <c r="Q17" s="277"/>
      <c r="R17" s="277"/>
      <c r="S17" s="273">
        <v>16</v>
      </c>
    </row>
    <row r="18" spans="1:19" s="81" customFormat="1" ht="16.5">
      <c r="A18" s="274" t="str">
        <f>IFERROR(IF(J18&lt;&gt;"",MAX($A$1:A17)+1,""),"")</f>
        <v/>
      </c>
      <c r="B18" s="275" t="str">
        <f>IFERROR(IF(J18="","",_xlfn.CONCAT($Y$2,_xlfn.CONCAT(IF(LEN(ドッグキャリー!$K$2)=1,0,""),ドッグキャリー!$K$2,_xlfn.CONCAT(IF(LEN(ドッグキャリー!$N$2)=1,0,""),ドッグキャリー!$N$2)))),"")</f>
        <v/>
      </c>
      <c r="C18" s="276"/>
      <c r="D18" s="276"/>
      <c r="E18" s="276"/>
      <c r="F18" s="277"/>
      <c r="G18" s="277" t="e">
        <f ca="1">_xlfn.XLOOKUP(I18,ドッグキャリー!$E$7:$E$51,ドッグキャリー!$C$7:$C$51,"",0)</f>
        <v>#NAME?</v>
      </c>
      <c r="H18" s="277" t="e">
        <f ca="1">_xlfn.XLOOKUP(I18,ドッグキャリー!$E$7:$E$51,ドッグキャリー!$D$7:$D$51,"",0)</f>
        <v>#NAME?</v>
      </c>
      <c r="I18" s="278" t="str">
        <f>IFERROR(IF(J18="","",ドッグキャリー!E23),"")</f>
        <v/>
      </c>
      <c r="J18" s="276" t="str">
        <f>IFERROR(IF(ドッグキャリー!N23=0,"",ドッグキャリー!N23),"")</f>
        <v/>
      </c>
      <c r="K18" s="277"/>
      <c r="L18" s="277"/>
      <c r="M18" s="277"/>
      <c r="N18" s="277"/>
      <c r="O18" s="277"/>
      <c r="P18" s="277"/>
      <c r="Q18" s="277"/>
      <c r="R18" s="277"/>
      <c r="S18" s="273">
        <v>17</v>
      </c>
    </row>
    <row r="19" spans="1:19" s="81" customFormat="1" ht="16.5">
      <c r="A19" s="274" t="str">
        <f>IFERROR(IF(J19&lt;&gt;"",MAX($A$1:A18)+1,""),"")</f>
        <v/>
      </c>
      <c r="B19" s="275" t="str">
        <f>IFERROR(IF(J19="","",_xlfn.CONCAT($Y$2,_xlfn.CONCAT(IF(LEN(ドッグキャリー!$K$2)=1,0,""),ドッグキャリー!$K$2,_xlfn.CONCAT(IF(LEN(ドッグキャリー!$N$2)=1,0,""),ドッグキャリー!$N$2)))),"")</f>
        <v/>
      </c>
      <c r="C19" s="276"/>
      <c r="D19" s="276"/>
      <c r="E19" s="276"/>
      <c r="F19" s="277"/>
      <c r="G19" s="277" t="e">
        <f ca="1">_xlfn.XLOOKUP(I19,ドッグキャリー!$E$7:$E$51,ドッグキャリー!$C$7:$C$51,"",0)</f>
        <v>#NAME?</v>
      </c>
      <c r="H19" s="277" t="e">
        <f ca="1">_xlfn.XLOOKUP(I19,ドッグキャリー!$E$7:$E$51,ドッグキャリー!$D$7:$D$51,"",0)</f>
        <v>#NAME?</v>
      </c>
      <c r="I19" s="278" t="str">
        <f>IFERROR(IF(J19="","",ドッグキャリー!E24),"")</f>
        <v/>
      </c>
      <c r="J19" s="276" t="str">
        <f>IFERROR(IF(ドッグキャリー!N24=0,"",ドッグキャリー!N24),"")</f>
        <v/>
      </c>
      <c r="K19" s="277"/>
      <c r="L19" s="277"/>
      <c r="M19" s="277"/>
      <c r="N19" s="277"/>
      <c r="O19" s="277"/>
      <c r="P19" s="277"/>
      <c r="Q19" s="277"/>
      <c r="R19" s="277"/>
      <c r="S19" s="273">
        <v>18</v>
      </c>
    </row>
    <row r="20" spans="1:19" s="81" customFormat="1" ht="16.5">
      <c r="A20" s="274" t="str">
        <f>IFERROR(IF(J20&lt;&gt;"",MAX($A$1:A19)+1,""),"")</f>
        <v/>
      </c>
      <c r="B20" s="275" t="str">
        <f>IFERROR(IF(J20="","",_xlfn.CONCAT($Y$2,_xlfn.CONCAT(IF(LEN(ドッグキャリー!$K$2)=1,0,""),ドッグキャリー!$K$2,_xlfn.CONCAT(IF(LEN(ドッグキャリー!$N$2)=1,0,""),ドッグキャリー!$N$2)))),"")</f>
        <v/>
      </c>
      <c r="C20" s="276"/>
      <c r="D20" s="276"/>
      <c r="E20" s="276"/>
      <c r="F20" s="277"/>
      <c r="G20" s="277" t="e">
        <f ca="1">_xlfn.XLOOKUP(I20,ドッグキャリー!$E$7:$E$51,ドッグキャリー!$C$7:$C$51,"",0)</f>
        <v>#NAME?</v>
      </c>
      <c r="H20" s="277" t="e">
        <f ca="1">_xlfn.XLOOKUP(I20,ドッグキャリー!$E$7:$E$51,ドッグキャリー!$D$7:$D$51,"",0)</f>
        <v>#NAME?</v>
      </c>
      <c r="I20" s="278" t="str">
        <f>IFERROR(IF(J20="","",ドッグキャリー!E25),"")</f>
        <v/>
      </c>
      <c r="J20" s="276" t="str">
        <f>IFERROR(IF(ドッグキャリー!N25=0,"",ドッグキャリー!N25),"")</f>
        <v/>
      </c>
      <c r="K20" s="277"/>
      <c r="L20" s="277"/>
      <c r="M20" s="277"/>
      <c r="N20" s="277"/>
      <c r="O20" s="277"/>
      <c r="P20" s="277"/>
      <c r="Q20" s="277"/>
      <c r="R20" s="277"/>
      <c r="S20" s="273">
        <v>19</v>
      </c>
    </row>
    <row r="21" spans="1:19" s="81" customFormat="1" ht="16.5">
      <c r="A21" s="274" t="str">
        <f>IFERROR(IF(J21&lt;&gt;"",MAX($A$1:A20)+1,""),"")</f>
        <v/>
      </c>
      <c r="B21" s="275" t="str">
        <f>IFERROR(IF(J21="","",_xlfn.CONCAT($Y$2,_xlfn.CONCAT(IF(LEN(ドッグキャリー!$K$2)=1,0,""),ドッグキャリー!$K$2,_xlfn.CONCAT(IF(LEN(ドッグキャリー!$N$2)=1,0,""),ドッグキャリー!$N$2)))),"")</f>
        <v/>
      </c>
      <c r="C21" s="276"/>
      <c r="D21" s="276"/>
      <c r="E21" s="276"/>
      <c r="F21" s="277"/>
      <c r="G21" s="277" t="e">
        <f ca="1">_xlfn.XLOOKUP(I21,ドッグキャリー!$E$7:$E$51,ドッグキャリー!$C$7:$C$51,"",0)</f>
        <v>#NAME?</v>
      </c>
      <c r="H21" s="277" t="e">
        <f ca="1">_xlfn.XLOOKUP(I21,ドッグキャリー!$E$7:$E$51,ドッグキャリー!$D$7:$D$51,"",0)</f>
        <v>#NAME?</v>
      </c>
      <c r="I21" s="278" t="str">
        <f>IFERROR(IF(J21="","",ドッグキャリー!E26),"")</f>
        <v/>
      </c>
      <c r="J21" s="276" t="str">
        <f>IFERROR(IF(ドッグキャリー!N26=0,"",ドッグキャリー!N26),"")</f>
        <v/>
      </c>
      <c r="K21" s="277"/>
      <c r="L21" s="277"/>
      <c r="M21" s="277"/>
      <c r="N21" s="277"/>
      <c r="O21" s="277"/>
      <c r="P21" s="277"/>
      <c r="Q21" s="277"/>
      <c r="R21" s="277"/>
      <c r="S21" s="273">
        <v>20</v>
      </c>
    </row>
    <row r="22" spans="1:19" s="81" customFormat="1" ht="16.5">
      <c r="A22" s="274" t="str">
        <f>IFERROR(IF(J22&lt;&gt;"",MAX($A$1:A21)+1,""),"")</f>
        <v/>
      </c>
      <c r="B22" s="275" t="str">
        <f>IFERROR(IF(J22="","",_xlfn.CONCAT($Y$2,_xlfn.CONCAT(IF(LEN(ドッグキャリー!$K$2)=1,0,""),ドッグキャリー!$K$2,_xlfn.CONCAT(IF(LEN(ドッグキャリー!$N$2)=1,0,""),ドッグキャリー!$N$2)))),"")</f>
        <v/>
      </c>
      <c r="C22" s="276"/>
      <c r="D22" s="276"/>
      <c r="E22" s="276"/>
      <c r="F22" s="277"/>
      <c r="G22" s="277" t="e">
        <f ca="1">_xlfn.XLOOKUP(I22,ドッグキャリー!$E$7:$E$51,ドッグキャリー!$C$7:$C$51,"",0)</f>
        <v>#NAME?</v>
      </c>
      <c r="H22" s="277" t="e">
        <f ca="1">_xlfn.XLOOKUP(I22,ドッグキャリー!$E$7:$E$51,ドッグキャリー!$D$7:$D$51,"",0)</f>
        <v>#NAME?</v>
      </c>
      <c r="I22" s="278" t="str">
        <f>IFERROR(IF(J22="","",ドッグキャリー!E27),"")</f>
        <v/>
      </c>
      <c r="J22" s="276" t="str">
        <f>IFERROR(IF(ドッグキャリー!N27=0,"",ドッグキャリー!N27),"")</f>
        <v/>
      </c>
      <c r="K22" s="277"/>
      <c r="L22" s="277"/>
      <c r="M22" s="277"/>
      <c r="N22" s="277"/>
      <c r="O22" s="277"/>
      <c r="P22" s="277"/>
      <c r="Q22" s="277"/>
      <c r="R22" s="277"/>
      <c r="S22" s="273">
        <v>21</v>
      </c>
    </row>
    <row r="23" spans="1:19" s="81" customFormat="1" ht="16.5">
      <c r="A23" s="274" t="str">
        <f>IFERROR(IF(J23&lt;&gt;"",MAX($A$1:A22)+1,""),"")</f>
        <v/>
      </c>
      <c r="B23" s="275" t="str">
        <f>IFERROR(IF(J23="","",_xlfn.CONCAT($Y$2,_xlfn.CONCAT(IF(LEN(ドッグキャリー!$K$2)=1,0,""),ドッグキャリー!$K$2,_xlfn.CONCAT(IF(LEN(ドッグキャリー!$N$2)=1,0,""),ドッグキャリー!$N$2)))),"")</f>
        <v/>
      </c>
      <c r="C23" s="276"/>
      <c r="D23" s="276"/>
      <c r="E23" s="276"/>
      <c r="F23" s="277"/>
      <c r="G23" s="277" t="e">
        <f ca="1">_xlfn.XLOOKUP(I23,ドッグキャリー!$E$7:$E$51,ドッグキャリー!$C$7:$C$51,"",0)</f>
        <v>#NAME?</v>
      </c>
      <c r="H23" s="277" t="e">
        <f ca="1">_xlfn.XLOOKUP(I23,ドッグキャリー!$E$7:$E$51,ドッグキャリー!$D$7:$D$51,"",0)</f>
        <v>#NAME?</v>
      </c>
      <c r="I23" s="278" t="str">
        <f>IFERROR(IF(J23="","",ドッグキャリー!E28),"")</f>
        <v/>
      </c>
      <c r="J23" s="276" t="str">
        <f>IFERROR(IF(ドッグキャリー!N28=0,"",ドッグキャリー!N28),"")</f>
        <v/>
      </c>
      <c r="K23" s="277"/>
      <c r="L23" s="277"/>
      <c r="M23" s="277"/>
      <c r="N23" s="277"/>
      <c r="O23" s="277"/>
      <c r="P23" s="277"/>
      <c r="Q23" s="277"/>
      <c r="R23" s="277"/>
      <c r="S23" s="273">
        <v>22</v>
      </c>
    </row>
    <row r="24" spans="1:19" s="81" customFormat="1" ht="16.5">
      <c r="A24" s="274" t="str">
        <f>IFERROR(IF(J24&lt;&gt;"",MAX($A$1:A23)+1,""),"")</f>
        <v/>
      </c>
      <c r="B24" s="275" t="str">
        <f>IFERROR(IF(J24="","",_xlfn.CONCAT($Y$2,_xlfn.CONCAT(IF(LEN(ドッグキャリー!$K$2)=1,0,""),ドッグキャリー!$K$2,_xlfn.CONCAT(IF(LEN(ドッグキャリー!$N$2)=1,0,""),ドッグキャリー!$N$2)))),"")</f>
        <v/>
      </c>
      <c r="C24" s="276"/>
      <c r="D24" s="276"/>
      <c r="E24" s="276"/>
      <c r="F24" s="277"/>
      <c r="G24" s="277" t="e">
        <f ca="1">_xlfn.XLOOKUP(I24,ドッグキャリー!$E$7:$E$51,ドッグキャリー!$C$7:$C$51,"",0)</f>
        <v>#NAME?</v>
      </c>
      <c r="H24" s="277" t="e">
        <f ca="1">_xlfn.XLOOKUP(I24,ドッグキャリー!$E$7:$E$51,ドッグキャリー!$D$7:$D$51,"",0)</f>
        <v>#NAME?</v>
      </c>
      <c r="I24" s="278" t="str">
        <f>IFERROR(IF(J24="","",ドッグキャリー!E29),"")</f>
        <v/>
      </c>
      <c r="J24" s="276" t="str">
        <f>IFERROR(IF(ドッグキャリー!N29=0,"",ドッグキャリー!N29),"")</f>
        <v/>
      </c>
      <c r="K24" s="277"/>
      <c r="L24" s="277"/>
      <c r="M24" s="277"/>
      <c r="N24" s="277"/>
      <c r="O24" s="277"/>
      <c r="P24" s="277"/>
      <c r="Q24" s="277"/>
      <c r="R24" s="277"/>
      <c r="S24" s="273">
        <v>23</v>
      </c>
    </row>
    <row r="25" spans="1:19" s="81" customFormat="1" ht="16.5">
      <c r="A25" s="274" t="str">
        <f>IFERROR(IF(J25&lt;&gt;"",MAX($A$1:A24)+1,""),"")</f>
        <v/>
      </c>
      <c r="B25" s="275" t="str">
        <f>IFERROR(IF(J25="","",_xlfn.CONCAT($Y$2,_xlfn.CONCAT(IF(LEN(ドッグキャリー!$K$2)=1,0,""),ドッグキャリー!$K$2,_xlfn.CONCAT(IF(LEN(ドッグキャリー!$N$2)=1,0,""),ドッグキャリー!$N$2)))),"")</f>
        <v/>
      </c>
      <c r="C25" s="276"/>
      <c r="D25" s="276"/>
      <c r="E25" s="276"/>
      <c r="F25" s="277"/>
      <c r="G25" s="277" t="e">
        <f ca="1">_xlfn.XLOOKUP(I25,ドッグキャリー!$E$7:$E$51,ドッグキャリー!$C$7:$C$51,"",0)</f>
        <v>#NAME?</v>
      </c>
      <c r="H25" s="277" t="e">
        <f ca="1">_xlfn.XLOOKUP(I25,ドッグキャリー!$E$7:$E$51,ドッグキャリー!$D$7:$D$51,"",0)</f>
        <v>#NAME?</v>
      </c>
      <c r="I25" s="278" t="str">
        <f>IFERROR(IF(J25="","",ドッグキャリー!E30),"")</f>
        <v/>
      </c>
      <c r="J25" s="276" t="str">
        <f>IFERROR(IF(ドッグキャリー!N30=0,"",ドッグキャリー!N30),"")</f>
        <v/>
      </c>
      <c r="K25" s="277"/>
      <c r="L25" s="277"/>
      <c r="M25" s="277"/>
      <c r="N25" s="277"/>
      <c r="O25" s="277"/>
      <c r="P25" s="277"/>
      <c r="Q25" s="277"/>
      <c r="R25" s="277"/>
      <c r="S25" s="273">
        <v>24</v>
      </c>
    </row>
    <row r="26" spans="1:19" s="81" customFormat="1" ht="16.5">
      <c r="A26" s="274" t="str">
        <f>IFERROR(IF(J26&lt;&gt;"",MAX($A$1:A25)+1,""),"")</f>
        <v/>
      </c>
      <c r="B26" s="275" t="str">
        <f>IFERROR(IF(J26="","",_xlfn.CONCAT($Y$2,_xlfn.CONCAT(IF(LEN(ドッグキャリー!$K$2)=1,0,""),ドッグキャリー!$K$2,_xlfn.CONCAT(IF(LEN(ドッグキャリー!$N$2)=1,0,""),ドッグキャリー!$N$2)))),"")</f>
        <v/>
      </c>
      <c r="C26" s="276"/>
      <c r="D26" s="276"/>
      <c r="E26" s="276"/>
      <c r="F26" s="277"/>
      <c r="G26" s="277" t="e">
        <f ca="1">_xlfn.XLOOKUP(I26,ドッグキャリー!$E$7:$E$51,ドッグキャリー!$C$7:$C$51,"",0)</f>
        <v>#NAME?</v>
      </c>
      <c r="H26" s="277" t="e">
        <f ca="1">_xlfn.XLOOKUP(I26,ドッグキャリー!$E$7:$E$51,ドッグキャリー!$D$7:$D$51,"",0)</f>
        <v>#NAME?</v>
      </c>
      <c r="I26" s="278" t="str">
        <f>IFERROR(IF(J26="","",ドッグキャリー!E31),"")</f>
        <v/>
      </c>
      <c r="J26" s="276" t="str">
        <f>IFERROR(IF(ドッグキャリー!N31=0,"",ドッグキャリー!N31),"")</f>
        <v/>
      </c>
      <c r="K26" s="277"/>
      <c r="L26" s="277"/>
      <c r="M26" s="277"/>
      <c r="N26" s="277"/>
      <c r="O26" s="277"/>
      <c r="P26" s="277"/>
      <c r="Q26" s="277"/>
      <c r="R26" s="277"/>
      <c r="S26" s="273">
        <v>25</v>
      </c>
    </row>
    <row r="27" spans="1:19" s="81" customFormat="1" ht="16.5">
      <c r="A27" s="274" t="str">
        <f>IFERROR(IF(J27&lt;&gt;"",MAX($A$1:A26)+1,""),"")</f>
        <v/>
      </c>
      <c r="B27" s="275" t="str">
        <f>IFERROR(IF(J27="","",_xlfn.CONCAT($Y$2,_xlfn.CONCAT(IF(LEN(ドッグキャリー!$K$2)=1,0,""),ドッグキャリー!$K$2,_xlfn.CONCAT(IF(LEN(ドッグキャリー!$N$2)=1,0,""),ドッグキャリー!$N$2)))),"")</f>
        <v/>
      </c>
      <c r="C27" s="276"/>
      <c r="D27" s="276"/>
      <c r="E27" s="276"/>
      <c r="F27" s="277"/>
      <c r="G27" s="277" t="e">
        <f ca="1">_xlfn.XLOOKUP(I27,ドッグキャリー!$E$7:$E$51,ドッグキャリー!$C$7:$C$51,"",0)</f>
        <v>#NAME?</v>
      </c>
      <c r="H27" s="277" t="e">
        <f ca="1">_xlfn.XLOOKUP(I27,ドッグキャリー!$E$7:$E$51,ドッグキャリー!$D$7:$D$51,"",0)</f>
        <v>#NAME?</v>
      </c>
      <c r="I27" s="278" t="str">
        <f>IFERROR(IF(J27="","",ドッグキャリー!E32),"")</f>
        <v/>
      </c>
      <c r="J27" s="276" t="str">
        <f>IFERROR(IF(ドッグキャリー!N32=0,"",ドッグキャリー!N32),"")</f>
        <v/>
      </c>
      <c r="K27" s="277"/>
      <c r="L27" s="277"/>
      <c r="M27" s="277"/>
      <c r="N27" s="277"/>
      <c r="O27" s="277"/>
      <c r="P27" s="277"/>
      <c r="Q27" s="277"/>
      <c r="R27" s="277"/>
      <c r="S27" s="273">
        <v>26</v>
      </c>
    </row>
    <row r="28" spans="1:19" s="81" customFormat="1" ht="16.5">
      <c r="A28" s="274" t="str">
        <f>IFERROR(IF(J28&lt;&gt;"",MAX($A$1:A27)+1,""),"")</f>
        <v/>
      </c>
      <c r="B28" s="275" t="str">
        <f>IFERROR(IF(J28="","",_xlfn.CONCAT($Y$2,_xlfn.CONCAT(IF(LEN(ドッグキャリー!$K$2)=1,0,""),ドッグキャリー!$K$2,_xlfn.CONCAT(IF(LEN(ドッグキャリー!$N$2)=1,0,""),ドッグキャリー!$N$2)))),"")</f>
        <v/>
      </c>
      <c r="C28" s="276"/>
      <c r="D28" s="276"/>
      <c r="E28" s="276"/>
      <c r="F28" s="277"/>
      <c r="G28" s="277" t="e">
        <f ca="1">_xlfn.XLOOKUP(I28,ドッグキャリー!$E$7:$E$51,ドッグキャリー!$C$7:$C$51,"",0)</f>
        <v>#NAME?</v>
      </c>
      <c r="H28" s="277" t="e">
        <f ca="1">_xlfn.XLOOKUP(I28,ドッグキャリー!$E$7:$E$51,ドッグキャリー!$D$7:$D$51,"",0)</f>
        <v>#NAME?</v>
      </c>
      <c r="I28" s="278" t="str">
        <f>IFERROR(IF(J28="","",ドッグキャリー!E33),"")</f>
        <v/>
      </c>
      <c r="J28" s="276" t="str">
        <f>IFERROR(IF(ドッグキャリー!N33=0,"",ドッグキャリー!N33),"")</f>
        <v/>
      </c>
      <c r="K28" s="277"/>
      <c r="L28" s="277"/>
      <c r="M28" s="277"/>
      <c r="N28" s="277"/>
      <c r="O28" s="277"/>
      <c r="P28" s="277"/>
      <c r="Q28" s="277"/>
      <c r="R28" s="277"/>
      <c r="S28" s="273">
        <v>27</v>
      </c>
    </row>
    <row r="29" spans="1:19" s="81" customFormat="1" ht="16.5">
      <c r="A29" s="274" t="str">
        <f>IFERROR(IF(J29&lt;&gt;"",MAX($A$1:A28)+1,""),"")</f>
        <v/>
      </c>
      <c r="B29" s="275" t="str">
        <f>IFERROR(IF(J29="","",_xlfn.CONCAT($Y$2,_xlfn.CONCAT(IF(LEN(ドッグキャリー!$K$2)=1,0,""),ドッグキャリー!$K$2,_xlfn.CONCAT(IF(LEN(ドッグキャリー!$N$2)=1,0,""),ドッグキャリー!$N$2)))),"")</f>
        <v/>
      </c>
      <c r="C29" s="276"/>
      <c r="D29" s="276"/>
      <c r="E29" s="276"/>
      <c r="F29" s="277"/>
      <c r="G29" s="277" t="e">
        <f ca="1">_xlfn.XLOOKUP(I29,ドッグキャリー!$E$7:$E$51,ドッグキャリー!$C$7:$C$51,"",0)</f>
        <v>#NAME?</v>
      </c>
      <c r="H29" s="277" t="e">
        <f ca="1">_xlfn.XLOOKUP(I29,ドッグキャリー!$E$7:$E$51,ドッグキャリー!$D$7:$D$51,"",0)</f>
        <v>#NAME?</v>
      </c>
      <c r="I29" s="278" t="str">
        <f>IFERROR(IF(J29="","",ドッグキャリー!E34),"")</f>
        <v/>
      </c>
      <c r="J29" s="276" t="str">
        <f>IFERROR(IF(ドッグキャリー!N34=0,"",ドッグキャリー!N34),"")</f>
        <v/>
      </c>
      <c r="K29" s="277"/>
      <c r="L29" s="277"/>
      <c r="M29" s="277"/>
      <c r="N29" s="277"/>
      <c r="O29" s="277"/>
      <c r="P29" s="277"/>
      <c r="Q29" s="277"/>
      <c r="R29" s="277"/>
      <c r="S29" s="273">
        <v>28</v>
      </c>
    </row>
    <row r="30" spans="1:19" s="81" customFormat="1" ht="16.5">
      <c r="A30" s="274" t="str">
        <f>IFERROR(IF(J30&lt;&gt;"",MAX($A$1:A29)+1,""),"")</f>
        <v/>
      </c>
      <c r="B30" s="275" t="str">
        <f>IFERROR(IF(J30="","",_xlfn.CONCAT($Y$2,_xlfn.CONCAT(IF(LEN(ドッグキャリー!$K$2)=1,0,""),ドッグキャリー!$K$2,_xlfn.CONCAT(IF(LEN(ドッグキャリー!$N$2)=1,0,""),ドッグキャリー!$N$2)))),"")</f>
        <v/>
      </c>
      <c r="C30" s="276"/>
      <c r="D30" s="276"/>
      <c r="E30" s="276"/>
      <c r="F30" s="277"/>
      <c r="G30" s="277" t="e">
        <f ca="1">_xlfn.XLOOKUP(I30,ドッグキャリー!$E$7:$E$51,ドッグキャリー!$C$7:$C$51,"",0)</f>
        <v>#NAME?</v>
      </c>
      <c r="H30" s="277" t="e">
        <f ca="1">_xlfn.XLOOKUP(I30,ドッグキャリー!$E$7:$E$51,ドッグキャリー!$D$7:$D$51,"",0)</f>
        <v>#NAME?</v>
      </c>
      <c r="I30" s="278" t="str">
        <f>IFERROR(IF(J30="","",ドッグキャリー!E35),"")</f>
        <v/>
      </c>
      <c r="J30" s="276" t="str">
        <f>IFERROR(IF(ドッグキャリー!N35=0,"",ドッグキャリー!N35),"")</f>
        <v/>
      </c>
      <c r="K30" s="277"/>
      <c r="L30" s="277"/>
      <c r="M30" s="277"/>
      <c r="N30" s="277"/>
      <c r="O30" s="277"/>
      <c r="P30" s="277"/>
      <c r="Q30" s="277"/>
      <c r="R30" s="277"/>
      <c r="S30" s="273">
        <v>29</v>
      </c>
    </row>
    <row r="31" spans="1:19" s="81" customFormat="1" ht="16.5">
      <c r="A31" s="274" t="str">
        <f>IFERROR(IF(J31&lt;&gt;"",MAX($A$1:A30)+1,""),"")</f>
        <v/>
      </c>
      <c r="B31" s="275" t="str">
        <f>IFERROR(IF(J31="","",_xlfn.CONCAT($Y$2,_xlfn.CONCAT(IF(LEN(ドッグキャリー!$K$2)=1,0,""),ドッグキャリー!$K$2,_xlfn.CONCAT(IF(LEN(ドッグキャリー!$N$2)=1,0,""),ドッグキャリー!$N$2)))),"")</f>
        <v/>
      </c>
      <c r="C31" s="276"/>
      <c r="D31" s="276"/>
      <c r="E31" s="276"/>
      <c r="F31" s="277"/>
      <c r="G31" s="277" t="e">
        <f ca="1">_xlfn.XLOOKUP(I31,ドッグキャリー!$E$7:$E$51,ドッグキャリー!$C$7:$C$51,"",0)</f>
        <v>#NAME?</v>
      </c>
      <c r="H31" s="277" t="e">
        <f ca="1">_xlfn.XLOOKUP(I31,ドッグキャリー!$E$7:$E$51,ドッグキャリー!$D$7:$D$51,"",0)</f>
        <v>#NAME?</v>
      </c>
      <c r="I31" s="278" t="str">
        <f>IFERROR(IF(J31="","",ドッグキャリー!E36),"")</f>
        <v/>
      </c>
      <c r="J31" s="276" t="str">
        <f>IFERROR(IF(ドッグキャリー!N36=0,"",ドッグキャリー!N36),"")</f>
        <v/>
      </c>
      <c r="K31" s="277"/>
      <c r="L31" s="277"/>
      <c r="M31" s="277"/>
      <c r="N31" s="277"/>
      <c r="O31" s="277"/>
      <c r="P31" s="277"/>
      <c r="Q31" s="277"/>
      <c r="R31" s="277"/>
      <c r="S31" s="273">
        <v>30</v>
      </c>
    </row>
    <row r="32" spans="1:19" s="81" customFormat="1" ht="16.5">
      <c r="A32" s="274" t="str">
        <f>IFERROR(IF(J32&lt;&gt;"",MAX($A$1:A31)+1,""),"")</f>
        <v/>
      </c>
      <c r="B32" s="275" t="str">
        <f>IFERROR(IF(J32="","",_xlfn.CONCAT($Y$2,_xlfn.CONCAT(IF(LEN(ドッグキャリー!$K$2)=1,0,""),ドッグキャリー!$K$2,_xlfn.CONCAT(IF(LEN(ドッグキャリー!$N$2)=1,0,""),ドッグキャリー!$N$2)))),"")</f>
        <v/>
      </c>
      <c r="C32" s="276"/>
      <c r="D32" s="276"/>
      <c r="E32" s="276"/>
      <c r="F32" s="277"/>
      <c r="G32" s="277" t="e">
        <f ca="1">_xlfn.XLOOKUP(I32,ドッグキャリー!$E$7:$E$51,ドッグキャリー!$C$7:$C$51,"",0)</f>
        <v>#NAME?</v>
      </c>
      <c r="H32" s="277" t="e">
        <f ca="1">_xlfn.XLOOKUP(I32,ドッグキャリー!$E$7:$E$51,ドッグキャリー!$D$7:$D$51,"",0)</f>
        <v>#NAME?</v>
      </c>
      <c r="I32" s="278" t="str">
        <f>IFERROR(IF(J32="","",ドッグキャリー!E37),"")</f>
        <v/>
      </c>
      <c r="J32" s="276" t="str">
        <f>IFERROR(IF(ドッグキャリー!N37=0,"",ドッグキャリー!N37),"")</f>
        <v/>
      </c>
      <c r="K32" s="277"/>
      <c r="L32" s="277"/>
      <c r="M32" s="277"/>
      <c r="N32" s="277"/>
      <c r="O32" s="277"/>
      <c r="P32" s="277"/>
      <c r="Q32" s="277"/>
      <c r="R32" s="277"/>
      <c r="S32" s="273">
        <v>31</v>
      </c>
    </row>
    <row r="33" spans="1:21" s="81" customFormat="1" ht="16.5">
      <c r="A33" s="274" t="str">
        <f>IFERROR(IF(J33&lt;&gt;"",MAX($A$1:A32)+1,""),"")</f>
        <v/>
      </c>
      <c r="B33" s="275" t="str">
        <f>IFERROR(IF(J33="","",_xlfn.CONCAT($Y$2,_xlfn.CONCAT(IF(LEN(ドッグキャリー!$K$2)=1,0,""),ドッグキャリー!$K$2,_xlfn.CONCAT(IF(LEN(ドッグキャリー!$N$2)=1,0,""),ドッグキャリー!$N$2)))),"")</f>
        <v/>
      </c>
      <c r="C33" s="276"/>
      <c r="D33" s="276"/>
      <c r="E33" s="276"/>
      <c r="F33" s="277"/>
      <c r="G33" s="277" t="e">
        <f ca="1">_xlfn.XLOOKUP(I33,ドッグキャリー!$E$7:$E$51,ドッグキャリー!$C$7:$C$51,"",0)</f>
        <v>#NAME?</v>
      </c>
      <c r="H33" s="277" t="e">
        <f ca="1">_xlfn.XLOOKUP(I33,ドッグキャリー!$E$7:$E$51,ドッグキャリー!$D$7:$D$51,"",0)</f>
        <v>#NAME?</v>
      </c>
      <c r="I33" s="278" t="str">
        <f>IFERROR(IF(J33="","",ドッグキャリー!E38),"")</f>
        <v/>
      </c>
      <c r="J33" s="276" t="str">
        <f>IFERROR(IF(ドッグキャリー!N38=0,"",ドッグキャリー!N38),"")</f>
        <v/>
      </c>
      <c r="K33" s="277"/>
      <c r="L33" s="277"/>
      <c r="M33" s="277"/>
      <c r="N33" s="277"/>
      <c r="O33" s="277"/>
      <c r="P33" s="277"/>
      <c r="Q33" s="277"/>
      <c r="R33" s="277"/>
      <c r="S33" s="273">
        <v>32</v>
      </c>
    </row>
    <row r="34" spans="1:21" s="81" customFormat="1" ht="16.5">
      <c r="A34" s="274" t="str">
        <f>IFERROR(IF(J34&lt;&gt;"",MAX($A$1:A33)+1,""),"")</f>
        <v/>
      </c>
      <c r="B34" s="275" t="str">
        <f>IFERROR(IF(J34="","",_xlfn.CONCAT($Y$2,_xlfn.CONCAT(IF(LEN(ドッグキャリー!$K$2)=1,0,""),ドッグキャリー!$K$2,_xlfn.CONCAT(IF(LEN(ドッグキャリー!$N$2)=1,0,""),ドッグキャリー!$N$2)))),"")</f>
        <v/>
      </c>
      <c r="C34" s="276"/>
      <c r="D34" s="276"/>
      <c r="E34" s="276"/>
      <c r="F34" s="277"/>
      <c r="G34" s="277" t="e">
        <f ca="1">_xlfn.XLOOKUP(I34,ドッグキャリー!$E$7:$E$51,ドッグキャリー!$C$7:$C$51,"",0)</f>
        <v>#NAME?</v>
      </c>
      <c r="H34" s="277" t="e">
        <f ca="1">_xlfn.XLOOKUP(I34,ドッグキャリー!$E$7:$E$51,ドッグキャリー!$D$7:$D$51,"",0)</f>
        <v>#NAME?</v>
      </c>
      <c r="I34" s="278" t="str">
        <f>IFERROR(IF(J34="","",ドッグキャリー!E39),"")</f>
        <v/>
      </c>
      <c r="J34" s="276" t="str">
        <f>IFERROR(IF(ドッグキャリー!N39=0,"",ドッグキャリー!N39),"")</f>
        <v/>
      </c>
      <c r="K34" s="277"/>
      <c r="L34" s="277"/>
      <c r="M34" s="277"/>
      <c r="N34" s="277"/>
      <c r="O34" s="277"/>
      <c r="P34" s="277"/>
      <c r="Q34" s="277"/>
      <c r="R34" s="277"/>
      <c r="S34" s="273">
        <v>33</v>
      </c>
    </row>
    <row r="35" spans="1:21" s="81" customFormat="1" ht="16.5">
      <c r="A35" s="274" t="str">
        <f>IFERROR(IF(J35&lt;&gt;"",MAX($A$1:A34)+1,""),"")</f>
        <v/>
      </c>
      <c r="B35" s="275" t="str">
        <f>IFERROR(IF(J35="","",_xlfn.CONCAT($Y$2,_xlfn.CONCAT(IF(LEN(ドッグキャリー!$K$2)=1,0,""),ドッグキャリー!$K$2,_xlfn.CONCAT(IF(LEN(ドッグキャリー!$N$2)=1,0,""),ドッグキャリー!$N$2)))),"")</f>
        <v/>
      </c>
      <c r="C35" s="276"/>
      <c r="D35" s="276"/>
      <c r="E35" s="276"/>
      <c r="F35" s="277"/>
      <c r="G35" s="277" t="e">
        <f ca="1">_xlfn.XLOOKUP(I35,ドッグキャリー!$E$7:$E$51,ドッグキャリー!$C$7:$C$51,"",0)</f>
        <v>#NAME?</v>
      </c>
      <c r="H35" s="277" t="e">
        <f ca="1">_xlfn.XLOOKUP(I35,ドッグキャリー!$E$7:$E$51,ドッグキャリー!$D$7:$D$51,"",0)</f>
        <v>#NAME?</v>
      </c>
      <c r="I35" s="278" t="str">
        <f>IFERROR(IF(J35="","",ドッグキャリー!E40),"")</f>
        <v/>
      </c>
      <c r="J35" s="276" t="str">
        <f>IFERROR(IF(ドッグキャリー!N40=0,"",ドッグキャリー!N40),"")</f>
        <v/>
      </c>
      <c r="K35" s="277"/>
      <c r="L35" s="277"/>
      <c r="M35" s="277"/>
      <c r="N35" s="277"/>
      <c r="O35" s="277"/>
      <c r="P35" s="277"/>
      <c r="Q35" s="277"/>
      <c r="R35" s="277"/>
      <c r="S35" s="273">
        <v>34</v>
      </c>
    </row>
    <row r="36" spans="1:21" s="81" customFormat="1" ht="16.5">
      <c r="A36" s="274" t="str">
        <f>IFERROR(IF(J36&lt;&gt;"",MAX($A$1:A35)+1,""),"")</f>
        <v/>
      </c>
      <c r="B36" s="275" t="str">
        <f>IFERROR(IF(J36="","",_xlfn.CONCAT($Y$2,_xlfn.CONCAT(IF(LEN(ドッグキャリー!$K$2)=1,0,""),ドッグキャリー!$K$2,_xlfn.CONCAT(IF(LEN(ドッグキャリー!$N$2)=1,0,""),ドッグキャリー!$N$2)))),"")</f>
        <v/>
      </c>
      <c r="C36" s="276"/>
      <c r="D36" s="276"/>
      <c r="E36" s="276"/>
      <c r="F36" s="277"/>
      <c r="G36" s="277" t="e">
        <f ca="1">_xlfn.XLOOKUP(I36,ドッグキャリー!$E$7:$E$51,ドッグキャリー!$C$7:$C$51,"",0)</f>
        <v>#NAME?</v>
      </c>
      <c r="H36" s="277" t="e">
        <f ca="1">_xlfn.XLOOKUP(I36,ドッグキャリー!$E$7:$E$51,ドッグキャリー!$D$7:$D$51,"",0)</f>
        <v>#NAME?</v>
      </c>
      <c r="I36" s="278" t="str">
        <f>IFERROR(IF(J36="","",ドッグキャリー!E41),"")</f>
        <v/>
      </c>
      <c r="J36" s="276" t="str">
        <f>IFERROR(IF(ドッグキャリー!N41=0,"",ドッグキャリー!N41),"")</f>
        <v/>
      </c>
      <c r="K36" s="277"/>
      <c r="L36" s="277"/>
      <c r="M36" s="277"/>
      <c r="N36" s="277"/>
      <c r="O36" s="277"/>
      <c r="P36" s="277"/>
      <c r="Q36" s="277"/>
      <c r="R36" s="277"/>
      <c r="S36" s="273">
        <v>35</v>
      </c>
    </row>
    <row r="37" spans="1:21" s="81" customFormat="1" ht="16.5">
      <c r="A37" s="274" t="str">
        <f>IFERROR(IF(J37&lt;&gt;"",MAX($A$1:A36)+1,""),"")</f>
        <v/>
      </c>
      <c r="B37" s="275" t="str">
        <f>IFERROR(IF(J37="","",_xlfn.CONCAT($Y$2,_xlfn.CONCAT(IF(LEN(ドッグキャリー!$K$2)=1,0,""),ドッグキャリー!$K$2,_xlfn.CONCAT(IF(LEN(ドッグキャリー!$N$2)=1,0,""),ドッグキャリー!$N$2)))),"")</f>
        <v/>
      </c>
      <c r="C37" s="276"/>
      <c r="D37" s="276"/>
      <c r="E37" s="276"/>
      <c r="F37" s="277"/>
      <c r="G37" s="277" t="e">
        <f ca="1">_xlfn.XLOOKUP(I37,ドッグキャリー!$E$7:$E$51,ドッグキャリー!$C$7:$C$51,"",0)</f>
        <v>#NAME?</v>
      </c>
      <c r="H37" s="277" t="e">
        <f ca="1">_xlfn.XLOOKUP(I37,ドッグキャリー!$E$7:$E$51,ドッグキャリー!$D$7:$D$51,"",0)</f>
        <v>#NAME?</v>
      </c>
      <c r="I37" s="278" t="str">
        <f>IFERROR(IF(J37="","",ドッグキャリー!E42),"")</f>
        <v/>
      </c>
      <c r="J37" s="276" t="str">
        <f>IFERROR(IF(ドッグキャリー!N42=0,"",ドッグキャリー!N42),"")</f>
        <v/>
      </c>
      <c r="K37" s="277"/>
      <c r="L37" s="277"/>
      <c r="M37" s="277"/>
      <c r="N37" s="277"/>
      <c r="O37" s="277"/>
      <c r="P37" s="277"/>
      <c r="Q37" s="277"/>
      <c r="R37" s="277"/>
      <c r="S37" s="273">
        <v>36</v>
      </c>
    </row>
    <row r="38" spans="1:21" s="81" customFormat="1" ht="16.5">
      <c r="A38" s="274" t="str">
        <f>IFERROR(IF(J38&lt;&gt;"",MAX($A$1:A37)+1,""),"")</f>
        <v/>
      </c>
      <c r="B38" s="275" t="str">
        <f>IFERROR(IF(J38="","",_xlfn.CONCAT($Y$2,_xlfn.CONCAT(IF(LEN(ドッグキャリー!$K$2)=1,0,""),ドッグキャリー!$K$2,_xlfn.CONCAT(IF(LEN(ドッグキャリー!$N$2)=1,0,""),ドッグキャリー!$N$2)))),"")</f>
        <v/>
      </c>
      <c r="C38" s="276"/>
      <c r="D38" s="276"/>
      <c r="E38" s="276"/>
      <c r="F38" s="277"/>
      <c r="G38" s="277" t="e">
        <f ca="1">_xlfn.XLOOKUP(I38,ドッグキャリー!$E$7:$E$51,ドッグキャリー!$C$7:$C$51,"",0)</f>
        <v>#NAME?</v>
      </c>
      <c r="H38" s="277" t="e">
        <f ca="1">_xlfn.XLOOKUP(I38,ドッグキャリー!$E$7:$E$51,ドッグキャリー!$D$7:$D$51,"",0)</f>
        <v>#NAME?</v>
      </c>
      <c r="I38" s="278" t="str">
        <f>IFERROR(IF(J38="","",ドッグキャリー!E43),"")</f>
        <v/>
      </c>
      <c r="J38" s="276" t="str">
        <f>IFERROR(IF(ドッグキャリー!N43=0,"",ドッグキャリー!N43),"")</f>
        <v/>
      </c>
      <c r="K38" s="277"/>
      <c r="L38" s="277"/>
      <c r="M38" s="277"/>
      <c r="N38" s="277"/>
      <c r="O38" s="277"/>
      <c r="P38" s="277"/>
      <c r="Q38" s="277"/>
      <c r="R38" s="277"/>
      <c r="S38" s="273">
        <v>37</v>
      </c>
    </row>
    <row r="39" spans="1:21" s="81" customFormat="1" ht="16.5">
      <c r="A39" s="274" t="str">
        <f>IFERROR(IF(J39&lt;&gt;"",MAX($A$1:A38)+1,""),"")</f>
        <v/>
      </c>
      <c r="B39" s="275" t="str">
        <f>IFERROR(IF(J39="","",_xlfn.CONCAT($Y$2,_xlfn.CONCAT(IF(LEN(ドッグキャリー!$K$2)=1,0,""),ドッグキャリー!$K$2,_xlfn.CONCAT(IF(LEN(ドッグキャリー!$N$2)=1,0,""),ドッグキャリー!$N$2)))),"")</f>
        <v/>
      </c>
      <c r="C39" s="276"/>
      <c r="D39" s="276"/>
      <c r="E39" s="276"/>
      <c r="F39" s="277"/>
      <c r="G39" s="277" t="e">
        <f ca="1">_xlfn.XLOOKUP(I39,ドッグキャリー!$E$7:$E$51,ドッグキャリー!$C$7:$C$51,"",0)</f>
        <v>#NAME?</v>
      </c>
      <c r="H39" s="277" t="e">
        <f ca="1">_xlfn.XLOOKUP(I39,ドッグキャリー!$E$7:$E$51,ドッグキャリー!$D$7:$D$51,"",0)</f>
        <v>#NAME?</v>
      </c>
      <c r="I39" s="278" t="str">
        <f>IFERROR(IF(J39="","",ドッグキャリー!E44),"")</f>
        <v/>
      </c>
      <c r="J39" s="276" t="str">
        <f>IFERROR(IF(ドッグキャリー!N44=0,"",ドッグキャリー!N44),"")</f>
        <v/>
      </c>
      <c r="K39" s="277"/>
      <c r="L39" s="277"/>
      <c r="M39" s="277"/>
      <c r="N39" s="277"/>
      <c r="O39" s="277"/>
      <c r="P39" s="277"/>
      <c r="Q39" s="277"/>
      <c r="R39" s="277"/>
      <c r="S39" s="273">
        <v>38</v>
      </c>
    </row>
    <row r="40" spans="1:21" s="81" customFormat="1" ht="16.5">
      <c r="A40" s="274" t="str">
        <f>IFERROR(IF(J40&lt;&gt;"",MAX($A$1:A39)+1,""),"")</f>
        <v/>
      </c>
      <c r="B40" s="275" t="str">
        <f>IFERROR(IF(J40="","",_xlfn.CONCAT($Y$2,_xlfn.CONCAT(IF(LEN(ドッグキャリー!$K$2)=1,0,""),ドッグキャリー!$K$2,_xlfn.CONCAT(IF(LEN(ドッグキャリー!$N$2)=1,0,""),ドッグキャリー!$N$2)))),"")</f>
        <v/>
      </c>
      <c r="C40" s="276"/>
      <c r="D40" s="276"/>
      <c r="E40" s="276"/>
      <c r="F40" s="277"/>
      <c r="G40" s="277" t="e">
        <f ca="1">_xlfn.XLOOKUP(I40,ドッグキャリー!$E$7:$E$51,ドッグキャリー!$C$7:$C$51,"",0)</f>
        <v>#NAME?</v>
      </c>
      <c r="H40" s="277" t="e">
        <f ca="1">_xlfn.XLOOKUP(I40,ドッグキャリー!$E$7:$E$51,ドッグキャリー!$D$7:$D$51,"",0)</f>
        <v>#NAME?</v>
      </c>
      <c r="I40" s="278" t="str">
        <f>IFERROR(IF(J40="","",ドッグキャリー!E45),"")</f>
        <v/>
      </c>
      <c r="J40" s="276" t="str">
        <f>IFERROR(IF(ドッグキャリー!N45=0,"",ドッグキャリー!N45),"")</f>
        <v/>
      </c>
      <c r="K40" s="277"/>
      <c r="L40" s="277"/>
      <c r="M40" s="277"/>
      <c r="N40" s="277"/>
      <c r="O40" s="277"/>
      <c r="P40" s="277"/>
      <c r="Q40" s="277"/>
      <c r="R40" s="277"/>
      <c r="S40" s="273">
        <v>39</v>
      </c>
    </row>
    <row r="41" spans="1:21" s="81" customFormat="1" ht="16.5">
      <c r="A41" s="274" t="str">
        <f>IFERROR(IF(J41&lt;&gt;"",MAX($A$1:A40)+1,""),"")</f>
        <v/>
      </c>
      <c r="B41" s="275" t="str">
        <f>IFERROR(IF(J41="","",_xlfn.CONCAT($Y$2,_xlfn.CONCAT(IF(LEN(ドッグキャリー!$K$2)=1,0,""),ドッグキャリー!$K$2,_xlfn.CONCAT(IF(LEN(ドッグキャリー!$N$2)=1,0,""),ドッグキャリー!$N$2)))),"")</f>
        <v/>
      </c>
      <c r="C41" s="276"/>
      <c r="D41" s="276"/>
      <c r="E41" s="276"/>
      <c r="F41" s="277"/>
      <c r="G41" s="277" t="e">
        <f ca="1">_xlfn.XLOOKUP(I41,ドッグキャリー!$E$7:$E$51,ドッグキャリー!$C$7:$C$51,"",0)</f>
        <v>#NAME?</v>
      </c>
      <c r="H41" s="277" t="e">
        <f ca="1">_xlfn.XLOOKUP(I41,ドッグキャリー!$E$7:$E$51,ドッグキャリー!$D$7:$D$51,"",0)</f>
        <v>#NAME?</v>
      </c>
      <c r="I41" s="278" t="str">
        <f>IFERROR(IF(J41="","",ドッグキャリー!E46),"")</f>
        <v/>
      </c>
      <c r="J41" s="276" t="str">
        <f>IFERROR(IF(ドッグキャリー!N46=0,"",ドッグキャリー!N46),"")</f>
        <v/>
      </c>
      <c r="K41" s="277"/>
      <c r="L41" s="277"/>
      <c r="M41" s="277"/>
      <c r="N41" s="277"/>
      <c r="O41" s="277"/>
      <c r="P41" s="277"/>
      <c r="Q41" s="277"/>
      <c r="R41" s="277"/>
      <c r="S41" s="273">
        <v>40</v>
      </c>
    </row>
    <row r="42" spans="1:21" s="81" customFormat="1" ht="16.5">
      <c r="A42" s="274" t="str">
        <f>IFERROR(IF(J42&lt;&gt;"",MAX($A$1:A41)+1,""),"")</f>
        <v/>
      </c>
      <c r="B42" s="275" t="str">
        <f>IFERROR(IF(J42="","",_xlfn.CONCAT($Y$2,_xlfn.CONCAT(IF(LEN(ドッグキャリー!$K$2)=1,0,""),ドッグキャリー!$K$2,_xlfn.CONCAT(IF(LEN(ドッグキャリー!$N$2)=1,0,""),ドッグキャリー!$N$2)))),"")</f>
        <v/>
      </c>
      <c r="C42" s="276"/>
      <c r="D42" s="276"/>
      <c r="E42" s="276"/>
      <c r="F42" s="277"/>
      <c r="G42" s="277" t="e">
        <f ca="1">_xlfn.XLOOKUP(I42,ドッグキャリー!$E$7:$E$51,ドッグキャリー!$C$7:$C$51,"",0)</f>
        <v>#NAME?</v>
      </c>
      <c r="H42" s="277" t="e">
        <f ca="1">_xlfn.XLOOKUP(I42,ドッグキャリー!$E$7:$E$51,ドッグキャリー!$D$7:$D$51,"",0)</f>
        <v>#NAME?</v>
      </c>
      <c r="I42" s="278" t="str">
        <f>IFERROR(IF(J42="","",ドッグキャリー!E47),"")</f>
        <v/>
      </c>
      <c r="J42" s="276" t="str">
        <f>IFERROR(IF(ドッグキャリー!N47=0,"",ドッグキャリー!N47),"")</f>
        <v/>
      </c>
      <c r="K42" s="277"/>
      <c r="L42" s="277"/>
      <c r="M42" s="277"/>
      <c r="N42" s="277"/>
      <c r="O42" s="277"/>
      <c r="P42" s="277"/>
      <c r="Q42" s="277"/>
      <c r="R42" s="277"/>
      <c r="S42" s="273">
        <v>41</v>
      </c>
      <c r="U42" s="81">
        <f>SUM(J2:J42)</f>
        <v>0</v>
      </c>
    </row>
    <row r="43" spans="1:21" s="81" customFormat="1" ht="16.5">
      <c r="A43" s="274" t="str">
        <f>IFERROR(IF(J43&lt;&gt;"",MAX($A$1:A42)+1,""),"")</f>
        <v/>
      </c>
      <c r="B43" s="275" t="str">
        <f>IFERROR(IF(J43="","",_xlfn.CONCAT($Y$2,_xlfn.CONCAT(IF(LEN(ドッグキャリー!$K$2)=1,0,""),ドッグキャリー!$K$2,_xlfn.CONCAT(IF(LEN(ドッグキャリー!$N$2)=1,0,""),ドッグキャリー!$N$2)))),"")</f>
        <v/>
      </c>
      <c r="C43" s="276"/>
      <c r="D43" s="276"/>
      <c r="E43" s="276"/>
      <c r="F43" s="277"/>
      <c r="G43" s="277" t="e">
        <f ca="1">_xlfn.XLOOKUP(I43,ドッグキャリー!$E$7:$E$51,ドッグキャリー!$C$7:$C$51,"",0)</f>
        <v>#NAME?</v>
      </c>
      <c r="H43" s="277" t="e">
        <f ca="1">_xlfn.XLOOKUP(I43,ドッグキャリー!$E$7:$E$51,ドッグキャリー!$D$7:$D$51,"",0)</f>
        <v>#NAME?</v>
      </c>
      <c r="I43" s="278" t="str">
        <f>IFERROR(IF(J43="","",ドッグキャリー!E48),"")</f>
        <v/>
      </c>
      <c r="J43" s="276" t="str">
        <f>IFERROR(IF(ドッグキャリー!N48=0,"",ドッグキャリー!N48),"")</f>
        <v/>
      </c>
      <c r="K43" s="277"/>
      <c r="L43" s="277"/>
      <c r="M43" s="277"/>
      <c r="N43" s="277"/>
      <c r="O43" s="277"/>
      <c r="P43" s="277"/>
      <c r="Q43" s="277"/>
      <c r="R43" s="277"/>
      <c r="S43" s="273">
        <v>42</v>
      </c>
    </row>
    <row r="44" spans="1:21" s="81" customFormat="1" ht="16.5">
      <c r="A44" s="274" t="str">
        <f>IFERROR(IF(J44&lt;&gt;"",MAX($A$1:A43)+1,""),"")</f>
        <v/>
      </c>
      <c r="B44" s="275" t="str">
        <f>IFERROR(IF(J44="","",_xlfn.CONCAT($Y$2,_xlfn.CONCAT(IF(LEN(ドッグキャリー!$K$2)=1,0,""),ドッグキャリー!$K$2,_xlfn.CONCAT(IF(LEN(ドッグキャリー!$N$2)=1,0,""),ドッグキャリー!$N$2)))),"")</f>
        <v/>
      </c>
      <c r="C44" s="276"/>
      <c r="D44" s="276"/>
      <c r="E44" s="276"/>
      <c r="F44" s="277"/>
      <c r="G44" s="277" t="e">
        <f ca="1">_xlfn.XLOOKUP(I44,ドッグキャリー!$E$7:$E$51,ドッグキャリー!$C$7:$C$51,"",0)</f>
        <v>#NAME?</v>
      </c>
      <c r="H44" s="277" t="e">
        <f ca="1">_xlfn.XLOOKUP(I44,ドッグキャリー!$E$7:$E$51,ドッグキャリー!$D$7:$D$51,"",0)</f>
        <v>#NAME?</v>
      </c>
      <c r="I44" s="278" t="str">
        <f>IFERROR(IF(J44="","",ドッグキャリー!E49),"")</f>
        <v/>
      </c>
      <c r="J44" s="276" t="str">
        <f>IFERROR(IF(ドッグキャリー!N49=0,"",ドッグキャリー!N49),"")</f>
        <v/>
      </c>
      <c r="K44" s="277"/>
      <c r="L44" s="277"/>
      <c r="M44" s="277"/>
      <c r="N44" s="277"/>
      <c r="O44" s="277"/>
      <c r="P44" s="277"/>
      <c r="Q44" s="277"/>
      <c r="R44" s="277"/>
      <c r="S44" s="273">
        <v>43</v>
      </c>
    </row>
    <row r="45" spans="1:21" s="81" customFormat="1" ht="16.5">
      <c r="A45" s="274" t="str">
        <f>IFERROR(IF(J45&lt;&gt;"",MAX($A$1:A44)+1,""),"")</f>
        <v/>
      </c>
      <c r="B45" s="275" t="str">
        <f>IFERROR(IF(J45="","",_xlfn.CONCAT($Y$2,_xlfn.CONCAT(IF(LEN(ドッグキャリー!$K$2)=1,0,""),ドッグキャリー!$K$2,_xlfn.CONCAT(IF(LEN(ドッグキャリー!$N$2)=1,0,""),ドッグキャリー!$N$2)))),"")</f>
        <v/>
      </c>
      <c r="C45" s="276"/>
      <c r="D45" s="276"/>
      <c r="E45" s="276"/>
      <c r="F45" s="277"/>
      <c r="G45" s="277" t="e">
        <f ca="1">_xlfn.XLOOKUP(I45,ドッグキャリー!$E$7:$E$51,ドッグキャリー!$C$7:$C$51,"",0)</f>
        <v>#NAME?</v>
      </c>
      <c r="H45" s="277" t="e">
        <f ca="1">_xlfn.XLOOKUP(I45,ドッグキャリー!$E$7:$E$51,ドッグキャリー!$D$7:$D$51,"",0)</f>
        <v>#NAME?</v>
      </c>
      <c r="I45" s="278" t="str">
        <f>IFERROR(IF(J45="","",ドッグキャリー!E50),"")</f>
        <v/>
      </c>
      <c r="J45" s="276" t="str">
        <f>IFERROR(IF(ドッグキャリー!N50=0,"",ドッグキャリー!N50),"")</f>
        <v/>
      </c>
      <c r="K45" s="277"/>
      <c r="L45" s="277"/>
      <c r="M45" s="277"/>
      <c r="N45" s="277"/>
      <c r="O45" s="277"/>
      <c r="P45" s="277"/>
      <c r="Q45" s="277"/>
      <c r="R45" s="277"/>
      <c r="S45" s="273">
        <v>44</v>
      </c>
    </row>
    <row r="46" spans="1:21" s="81" customFormat="1" ht="16.5">
      <c r="A46" s="274" t="str">
        <f>IFERROR(IF(J46&lt;&gt;"",MAX($A$1:A45)+1,""),"")</f>
        <v/>
      </c>
      <c r="B46" s="275" t="str">
        <f>IFERROR(IF(J46="","",_xlfn.CONCAT($Y$2,_xlfn.CONCAT(IF(LEN(ドッグキャリー!$K$2)=1,0,""),ドッグキャリー!$K$2,_xlfn.CONCAT(IF(LEN(ドッグキャリー!$N$2)=1,0,""),ドッグキャリー!$N$2)))),"")</f>
        <v/>
      </c>
      <c r="C46" s="276"/>
      <c r="D46" s="276"/>
      <c r="E46" s="276"/>
      <c r="F46" s="277"/>
      <c r="G46" s="277" t="e">
        <f ca="1">_xlfn.XLOOKUP(I46,ドッグキャリー!$E$7:$E$51,ドッグキャリー!$C$7:$C$51,"",0)</f>
        <v>#NAME?</v>
      </c>
      <c r="H46" s="277" t="e">
        <f ca="1">_xlfn.XLOOKUP(I46,ドッグキャリー!$E$7:$E$51,ドッグキャリー!$D$7:$D$51,"",0)</f>
        <v>#NAME?</v>
      </c>
      <c r="I46" s="278" t="str">
        <f>IFERROR(IF(J46="","",ドッグキャリー!E51),"")</f>
        <v/>
      </c>
      <c r="J46" s="276" t="str">
        <f>IFERROR(IF(ドッグキャリー!N51=0,"",ドッグキャリー!N51),"")</f>
        <v/>
      </c>
      <c r="K46" s="277"/>
      <c r="L46" s="277"/>
      <c r="M46" s="277"/>
      <c r="N46" s="277"/>
      <c r="O46" s="277"/>
      <c r="P46" s="277"/>
      <c r="Q46" s="277"/>
      <c r="R46" s="277"/>
      <c r="S46" s="273">
        <v>45</v>
      </c>
    </row>
    <row r="47" spans="1:21" s="81" customFormat="1" ht="16.5">
      <c r="A47" s="274"/>
      <c r="B47" s="275" t="str">
        <f>IFERROR(IF(J47="","",_xlfn.CONCAT($Y$2,_xlfn.CONCAT(IF(LEN(ドッグキャリー!$K$2)=1,0,""),ドッグキャリー!$K$2,_xlfn.CONCAT(IF(LEN(ドッグキャリー!$N$2)=1,0,""),ドッグキャリー!$N$2)))),"")</f>
        <v/>
      </c>
      <c r="C47" s="276"/>
      <c r="D47" s="276"/>
      <c r="E47" s="276"/>
      <c r="F47" s="277"/>
      <c r="G47" s="277"/>
      <c r="H47" s="277"/>
      <c r="I47" s="278"/>
      <c r="J47" s="276"/>
      <c r="K47" s="277"/>
      <c r="L47" s="277"/>
      <c r="M47" s="277"/>
      <c r="N47" s="277"/>
      <c r="O47" s="277"/>
      <c r="P47" s="277"/>
      <c r="Q47" s="277"/>
      <c r="R47" s="277"/>
      <c r="S47" s="273">
        <v>46</v>
      </c>
    </row>
    <row r="48" spans="1:21" s="81" customFormat="1" ht="16.5">
      <c r="A48" s="274"/>
      <c r="B48" s="275" t="str">
        <f>IFERROR(IF(J48="","",_xlfn.CONCAT($Y$2,_xlfn.CONCAT(IF(LEN(ドッグキャリー!$K$2)=1,0,""),ドッグキャリー!$K$2,_xlfn.CONCAT(IF(LEN(ドッグキャリー!$N$2)=1,0,""),ドッグキャリー!$N$2)))),"")</f>
        <v/>
      </c>
      <c r="C48" s="276"/>
      <c r="D48" s="276"/>
      <c r="E48" s="276"/>
      <c r="F48" s="277"/>
      <c r="G48" s="277"/>
      <c r="H48" s="277"/>
      <c r="I48" s="278"/>
      <c r="J48" s="276"/>
      <c r="K48" s="277"/>
      <c r="L48" s="277"/>
      <c r="M48" s="277"/>
      <c r="N48" s="277"/>
      <c r="O48" s="277"/>
      <c r="P48" s="277"/>
      <c r="Q48" s="277"/>
      <c r="R48" s="277"/>
      <c r="S48" s="273">
        <v>47</v>
      </c>
    </row>
    <row r="49" spans="1:19" s="82" customFormat="1" ht="16.5">
      <c r="A49" s="274" t="str">
        <f>IFERROR(IF(J49&lt;&gt;"",MAX($A$1:A48)+1,""),"")</f>
        <v/>
      </c>
      <c r="B49" s="275" t="str">
        <f>IFERROR(IF(J49="","",_xlfn.CONCAT($Y$2,_xlfn.CONCAT(IF(LEN(ドッグキャリー!$K$2)=1,0,""),ドッグキャリー!$K$2,_xlfn.CONCAT(IF(LEN(ドッグキャリー!$N$2)=1,0,""),ドッグキャリー!$N$2)))),"")</f>
        <v/>
      </c>
      <c r="C49" s="276"/>
      <c r="D49" s="276"/>
      <c r="E49" s="276"/>
      <c r="F49" s="277"/>
      <c r="G49" s="277"/>
      <c r="H49" s="277"/>
      <c r="I49" s="278"/>
      <c r="J49" s="276"/>
      <c r="K49" s="277"/>
      <c r="L49" s="277"/>
      <c r="M49" s="277"/>
      <c r="N49" s="277"/>
      <c r="O49" s="277"/>
      <c r="P49" s="277"/>
      <c r="Q49" s="277"/>
      <c r="R49" s="277"/>
      <c r="S49" s="273">
        <v>48</v>
      </c>
    </row>
    <row r="50" spans="1:19" s="82" customFormat="1" ht="16.5">
      <c r="A50" s="274" t="str">
        <f>IFERROR(IF(J50&lt;&gt;"",MAX($A$1:A49)+1,""),"")</f>
        <v/>
      </c>
      <c r="B50" s="275" t="str">
        <f>IFERROR(IF(J50="","",_xlfn.CONCAT($Y$2,_xlfn.CONCAT(IF(LEN(ドッグキャリー!$K$2)=1,0,""),ドッグキャリー!$K$2,_xlfn.CONCAT(IF(LEN(ドッグキャリー!$N$2)=1,0,""),ドッグキャリー!$N$2)))),"")</f>
        <v/>
      </c>
      <c r="C50" s="276"/>
      <c r="D50" s="276"/>
      <c r="E50" s="276"/>
      <c r="F50" s="277"/>
      <c r="G50" s="277"/>
      <c r="H50" s="277"/>
      <c r="I50" s="278"/>
      <c r="J50" s="276"/>
      <c r="K50" s="277"/>
      <c r="L50" s="277"/>
      <c r="M50" s="277"/>
      <c r="N50" s="277"/>
      <c r="O50" s="277"/>
      <c r="P50" s="277"/>
      <c r="Q50" s="277"/>
      <c r="R50" s="277"/>
      <c r="S50" s="273">
        <v>49</v>
      </c>
    </row>
    <row r="51" spans="1:19" s="82" customFormat="1" ht="16.5">
      <c r="A51" s="274" t="str">
        <f>IFERROR(IF(J51&lt;&gt;"",MAX($A$1:A50)+1,""),"")</f>
        <v/>
      </c>
      <c r="B51" s="275" t="str">
        <f>IFERROR(IF(J51="","",_xlfn.CONCAT($Y$2,_xlfn.CONCAT(IF(LEN(ドッグキャリー!$K$2)=1,0,""),ドッグキャリー!$K$2,_xlfn.CONCAT(IF(LEN(ドッグキャリー!$N$2)=1,0,""),ドッグキャリー!$N$2)))),"")</f>
        <v/>
      </c>
      <c r="C51" s="276"/>
      <c r="D51" s="276"/>
      <c r="E51" s="276"/>
      <c r="F51" s="277"/>
      <c r="G51" s="277"/>
      <c r="H51" s="277"/>
      <c r="I51" s="278"/>
      <c r="J51" s="276"/>
      <c r="K51" s="277"/>
      <c r="L51" s="277"/>
      <c r="M51" s="277"/>
      <c r="N51" s="277"/>
      <c r="O51" s="277"/>
      <c r="P51" s="277"/>
      <c r="Q51" s="277"/>
      <c r="R51" s="277"/>
      <c r="S51" s="273">
        <v>50</v>
      </c>
    </row>
    <row r="52" spans="1:19" s="82" customFormat="1" ht="15.75">
      <c r="A52" s="274" t="str">
        <f>IFERROR(IF(J52&lt;&gt;"",MAX($A$1:A51)+1,""),"")</f>
        <v/>
      </c>
      <c r="B52" s="275" t="str">
        <f>IFERROR(IF(J52="","",_xlfn.CONCAT($Y$2,_xlfn.CONCAT(IF(LEN(ドッグキャリー!$K$2)=1,0,""),ドッグキャリー!$K$2,_xlfn.CONCAT(IF(LEN(ドッグキャリー!$N$2)=1,0,""),ドッグキャリー!$N$2)))),"")</f>
        <v/>
      </c>
      <c r="C52" s="279"/>
      <c r="D52" s="279"/>
      <c r="E52" s="279"/>
      <c r="F52" s="280"/>
      <c r="G52" s="280"/>
      <c r="H52" s="280"/>
      <c r="I52" s="281" t="str">
        <f>IFERROR(IF(スキンタイト!N7=0,"",スキンタイト!E7),"")</f>
        <v/>
      </c>
      <c r="J52" s="280" t="str">
        <f>IFERROR(IF(スキンタイト!N7=0,"",スキンタイト!N7),"")</f>
        <v/>
      </c>
      <c r="K52" s="280"/>
      <c r="L52" s="280"/>
      <c r="M52" s="280"/>
      <c r="N52" s="280"/>
      <c r="O52" s="280"/>
      <c r="P52" s="280"/>
      <c r="Q52" s="280"/>
      <c r="R52" s="280"/>
      <c r="S52" s="273">
        <v>51</v>
      </c>
    </row>
    <row r="53" spans="1:19" s="82" customFormat="1" ht="15.75">
      <c r="A53" s="274" t="str">
        <f>IFERROR(IF(J53&lt;&gt;"",MAX($A$1:A52)+1,""),"")</f>
        <v/>
      </c>
      <c r="B53" s="275" t="str">
        <f>IFERROR(IF(J53="","",_xlfn.CONCAT($Y$2,_xlfn.CONCAT(IF(LEN(ドッグキャリー!$K$2)=1,0,""),ドッグキャリー!$K$2,_xlfn.CONCAT(IF(LEN(ドッグキャリー!$N$2)=1,0,""),ドッグキャリー!$N$2)))),"")</f>
        <v/>
      </c>
      <c r="C53" s="279"/>
      <c r="D53" s="279"/>
      <c r="E53" s="279"/>
      <c r="F53" s="280"/>
      <c r="G53" s="280"/>
      <c r="H53" s="280"/>
      <c r="I53" s="281" t="str">
        <f>IFERROR(IF(スキンタイト!N8=0,"",スキンタイト!E8),"")</f>
        <v/>
      </c>
      <c r="J53" s="280" t="str">
        <f>IFERROR(IF(スキンタイト!N8=0,"",スキンタイト!N8),"")</f>
        <v/>
      </c>
      <c r="K53" s="280"/>
      <c r="L53" s="280"/>
      <c r="M53" s="280"/>
      <c r="N53" s="280"/>
      <c r="O53" s="280"/>
      <c r="P53" s="280"/>
      <c r="Q53" s="280"/>
      <c r="R53" s="280"/>
      <c r="S53" s="273">
        <v>52</v>
      </c>
    </row>
    <row r="54" spans="1:19" s="82" customFormat="1" ht="15.75">
      <c r="A54" s="274" t="str">
        <f>IFERROR(IF(J54&lt;&gt;"",MAX($A$1:A53)+1,""),"")</f>
        <v/>
      </c>
      <c r="B54" s="275" t="str">
        <f>IFERROR(IF(J54="","",_xlfn.CONCAT($Y$2,_xlfn.CONCAT(IF(LEN(ドッグキャリー!$K$2)=1,0,""),ドッグキャリー!$K$2,_xlfn.CONCAT(IF(LEN(ドッグキャリー!$N$2)=1,0,""),ドッグキャリー!$N$2)))),"")</f>
        <v/>
      </c>
      <c r="C54" s="279"/>
      <c r="D54" s="279"/>
      <c r="E54" s="279"/>
      <c r="F54" s="280"/>
      <c r="G54" s="280"/>
      <c r="H54" s="280"/>
      <c r="I54" s="281" t="str">
        <f>IFERROR(IF(スキンタイト!N9=0,"",スキンタイト!E9),"")</f>
        <v/>
      </c>
      <c r="J54" s="280" t="str">
        <f>IFERROR(IF(スキンタイト!N9=0,"",スキンタイト!N9),"")</f>
        <v/>
      </c>
      <c r="K54" s="280"/>
      <c r="L54" s="280"/>
      <c r="M54" s="280"/>
      <c r="N54" s="280"/>
      <c r="O54" s="280"/>
      <c r="P54" s="280"/>
      <c r="Q54" s="280"/>
      <c r="R54" s="280"/>
      <c r="S54" s="273">
        <v>53</v>
      </c>
    </row>
    <row r="55" spans="1:19" s="82" customFormat="1" ht="15.75">
      <c r="A55" s="274" t="str">
        <f>IFERROR(IF(J55&lt;&gt;"",MAX($A$1:A54)+1,""),"")</f>
        <v/>
      </c>
      <c r="B55" s="275" t="str">
        <f>IFERROR(IF(J55="","",_xlfn.CONCAT($Y$2,_xlfn.CONCAT(IF(LEN(ドッグキャリー!$K$2)=1,0,""),ドッグキャリー!$K$2,_xlfn.CONCAT(IF(LEN(ドッグキャリー!$N$2)=1,0,""),ドッグキャリー!$N$2)))),"")</f>
        <v/>
      </c>
      <c r="C55" s="279"/>
      <c r="D55" s="279"/>
      <c r="E55" s="279"/>
      <c r="F55" s="280"/>
      <c r="G55" s="280"/>
      <c r="H55" s="280"/>
      <c r="I55" s="281" t="str">
        <f>IFERROR(IF(スキンタイト!N10=0,"",スキンタイト!E10),"")</f>
        <v/>
      </c>
      <c r="J55" s="280" t="str">
        <f>IFERROR(IF(スキンタイト!N10=0,"",スキンタイト!N10),"")</f>
        <v/>
      </c>
      <c r="K55" s="280"/>
      <c r="L55" s="280"/>
      <c r="M55" s="280"/>
      <c r="N55" s="280"/>
      <c r="O55" s="280"/>
      <c r="P55" s="280"/>
      <c r="Q55" s="280"/>
      <c r="R55" s="280"/>
      <c r="S55" s="273">
        <v>54</v>
      </c>
    </row>
    <row r="56" spans="1:19" s="82" customFormat="1" ht="15.75">
      <c r="A56" s="274" t="str">
        <f>IFERROR(IF(J56&lt;&gt;"",MAX($A$1:A55)+1,""),"")</f>
        <v/>
      </c>
      <c r="B56" s="275" t="str">
        <f>IFERROR(IF(J56="","",_xlfn.CONCAT($Y$2,_xlfn.CONCAT(IF(LEN(ドッグキャリー!$K$2)=1,0,""),ドッグキャリー!$K$2,_xlfn.CONCAT(IF(LEN(ドッグキャリー!$N$2)=1,0,""),ドッグキャリー!$N$2)))),"")</f>
        <v/>
      </c>
      <c r="C56" s="279"/>
      <c r="D56" s="279"/>
      <c r="E56" s="279"/>
      <c r="F56" s="280"/>
      <c r="G56" s="280"/>
      <c r="H56" s="280"/>
      <c r="I56" s="281" t="str">
        <f>IFERROR(IF(スキンタイト!N11=0,"",スキンタイト!E11),"")</f>
        <v/>
      </c>
      <c r="J56" s="280" t="str">
        <f>IFERROR(IF(スキンタイト!N11=0,"",スキンタイト!N11),"")</f>
        <v/>
      </c>
      <c r="K56" s="280"/>
      <c r="L56" s="280"/>
      <c r="M56" s="280"/>
      <c r="N56" s="280"/>
      <c r="O56" s="280"/>
      <c r="P56" s="280"/>
      <c r="Q56" s="280"/>
      <c r="R56" s="280"/>
      <c r="S56" s="273">
        <v>55</v>
      </c>
    </row>
    <row r="57" spans="1:19" s="82" customFormat="1" ht="15.75">
      <c r="A57" s="274" t="str">
        <f>IFERROR(IF(J57&lt;&gt;"",MAX($A$1:A56)+1,""),"")</f>
        <v/>
      </c>
      <c r="B57" s="275" t="str">
        <f>IFERROR(IF(J57="","",_xlfn.CONCAT($Y$2,_xlfn.CONCAT(IF(LEN(ドッグキャリー!$K$2)=1,0,""),ドッグキャリー!$K$2,_xlfn.CONCAT(IF(LEN(ドッグキャリー!$N$2)=1,0,""),ドッグキャリー!$N$2)))),"")</f>
        <v/>
      </c>
      <c r="C57" s="279"/>
      <c r="D57" s="279"/>
      <c r="E57" s="279"/>
      <c r="F57" s="280"/>
      <c r="G57" s="280"/>
      <c r="H57" s="280"/>
      <c r="I57" s="281" t="str">
        <f>IFERROR(IF(スキンタイト!N12=0,"",スキンタイト!E12),"")</f>
        <v/>
      </c>
      <c r="J57" s="280" t="str">
        <f>IFERROR(IF(スキンタイト!N12=0,"",スキンタイト!N12),"")</f>
        <v/>
      </c>
      <c r="K57" s="280"/>
      <c r="L57" s="280"/>
      <c r="M57" s="280"/>
      <c r="N57" s="280"/>
      <c r="O57" s="280"/>
      <c r="P57" s="280"/>
      <c r="Q57" s="280"/>
      <c r="R57" s="280"/>
      <c r="S57" s="273">
        <v>56</v>
      </c>
    </row>
    <row r="58" spans="1:19" s="82" customFormat="1" ht="15.75">
      <c r="A58" s="274" t="str">
        <f>IFERROR(IF(J58&lt;&gt;"",MAX($A$1:A57)+1,""),"")</f>
        <v/>
      </c>
      <c r="B58" s="275" t="str">
        <f>IFERROR(IF(J58="","",_xlfn.CONCAT($Y$2,_xlfn.CONCAT(IF(LEN(ドッグキャリー!$K$2)=1,0,""),ドッグキャリー!$K$2,_xlfn.CONCAT(IF(LEN(ドッグキャリー!$N$2)=1,0,""),ドッグキャリー!$N$2)))),"")</f>
        <v/>
      </c>
      <c r="C58" s="279"/>
      <c r="D58" s="279"/>
      <c r="E58" s="279"/>
      <c r="F58" s="280"/>
      <c r="G58" s="280"/>
      <c r="H58" s="280"/>
      <c r="I58" s="281" t="str">
        <f>IFERROR(IF(スキンタイト!N13=0,"",スキンタイト!E13),"")</f>
        <v/>
      </c>
      <c r="J58" s="280" t="str">
        <f>IFERROR(IF(スキンタイト!N13=0,"",スキンタイト!N13),"")</f>
        <v/>
      </c>
      <c r="K58" s="280"/>
      <c r="L58" s="280"/>
      <c r="M58" s="280"/>
      <c r="N58" s="280"/>
      <c r="O58" s="280"/>
      <c r="P58" s="280"/>
      <c r="Q58" s="280"/>
      <c r="R58" s="280"/>
      <c r="S58" s="273">
        <v>57</v>
      </c>
    </row>
    <row r="59" spans="1:19" s="82" customFormat="1" ht="15.75">
      <c r="A59" s="274" t="str">
        <f>IFERROR(IF(J59&lt;&gt;"",MAX($A$1:A58)+1,""),"")</f>
        <v/>
      </c>
      <c r="B59" s="275" t="str">
        <f>IFERROR(IF(J59="","",_xlfn.CONCAT($Y$2,_xlfn.CONCAT(IF(LEN(ドッグキャリー!$K$2)=1,0,""),ドッグキャリー!$K$2,_xlfn.CONCAT(IF(LEN(ドッグキャリー!$N$2)=1,0,""),ドッグキャリー!$N$2)))),"")</f>
        <v/>
      </c>
      <c r="C59" s="279"/>
      <c r="D59" s="279"/>
      <c r="E59" s="279"/>
      <c r="F59" s="280"/>
      <c r="G59" s="280"/>
      <c r="H59" s="280"/>
      <c r="I59" s="281" t="str">
        <f>IFERROR(IF(スキンタイト!N14=0,"",スキンタイト!E14),"")</f>
        <v/>
      </c>
      <c r="J59" s="280" t="str">
        <f>IFERROR(IF(スキンタイト!N14=0,"",スキンタイト!N14),"")</f>
        <v/>
      </c>
      <c r="K59" s="280"/>
      <c r="L59" s="280"/>
      <c r="M59" s="280"/>
      <c r="N59" s="280"/>
      <c r="O59" s="280"/>
      <c r="P59" s="280"/>
      <c r="Q59" s="280"/>
      <c r="R59" s="280"/>
      <c r="S59" s="273">
        <v>58</v>
      </c>
    </row>
    <row r="60" spans="1:19" s="82" customFormat="1" ht="15.75">
      <c r="A60" s="274" t="str">
        <f>IFERROR(IF(J60&lt;&gt;"",MAX($A$1:A59)+1,""),"")</f>
        <v/>
      </c>
      <c r="B60" s="275" t="str">
        <f>IFERROR(IF(J60="","",_xlfn.CONCAT($Y$2,_xlfn.CONCAT(IF(LEN(ドッグキャリー!$K$2)=1,0,""),ドッグキャリー!$K$2,_xlfn.CONCAT(IF(LEN(ドッグキャリー!$N$2)=1,0,""),ドッグキャリー!$N$2)))),"")</f>
        <v/>
      </c>
      <c r="C60" s="279"/>
      <c r="D60" s="279"/>
      <c r="E60" s="279"/>
      <c r="F60" s="280"/>
      <c r="G60" s="280"/>
      <c r="H60" s="280"/>
      <c r="I60" s="281" t="str">
        <f>IFERROR(IF(スキンタイト!N15=0,"",スキンタイト!E15),"")</f>
        <v/>
      </c>
      <c r="J60" s="280" t="str">
        <f>IFERROR(IF(スキンタイト!N15=0,"",スキンタイト!N15),"")</f>
        <v/>
      </c>
      <c r="K60" s="280"/>
      <c r="L60" s="280"/>
      <c r="M60" s="280"/>
      <c r="N60" s="280"/>
      <c r="O60" s="280"/>
      <c r="P60" s="280"/>
      <c r="Q60" s="280"/>
      <c r="R60" s="280"/>
      <c r="S60" s="273">
        <v>59</v>
      </c>
    </row>
    <row r="61" spans="1:19" s="82" customFormat="1" ht="15.75">
      <c r="A61" s="274" t="str">
        <f>IFERROR(IF(J61&lt;&gt;"",MAX($A$1:A60)+1,""),"")</f>
        <v/>
      </c>
      <c r="B61" s="275" t="str">
        <f>IFERROR(IF(J61="","",_xlfn.CONCAT($Y$2,_xlfn.CONCAT(IF(LEN(ドッグキャリー!$K$2)=1,0,""),ドッグキャリー!$K$2,_xlfn.CONCAT(IF(LEN(ドッグキャリー!$N$2)=1,0,""),ドッグキャリー!$N$2)))),"")</f>
        <v/>
      </c>
      <c r="C61" s="279"/>
      <c r="D61" s="279"/>
      <c r="E61" s="279"/>
      <c r="F61" s="280"/>
      <c r="G61" s="280"/>
      <c r="H61" s="280"/>
      <c r="I61" s="281" t="str">
        <f>IFERROR(IF(スキンタイト!N16=0,"",スキンタイト!E16),"")</f>
        <v/>
      </c>
      <c r="J61" s="280" t="str">
        <f>IFERROR(IF(スキンタイト!N16=0,"",スキンタイト!N16),"")</f>
        <v/>
      </c>
      <c r="K61" s="280"/>
      <c r="L61" s="280"/>
      <c r="M61" s="280"/>
      <c r="N61" s="280"/>
      <c r="O61" s="280"/>
      <c r="P61" s="280"/>
      <c r="Q61" s="280"/>
      <c r="R61" s="280"/>
      <c r="S61" s="273">
        <v>60</v>
      </c>
    </row>
    <row r="62" spans="1:19" s="82" customFormat="1" ht="15.75">
      <c r="A62" s="274" t="str">
        <f>IFERROR(IF(J62&lt;&gt;"",MAX($A$1:A61)+1,""),"")</f>
        <v/>
      </c>
      <c r="B62" s="275" t="str">
        <f>IFERROR(IF(J62="","",_xlfn.CONCAT($Y$2,_xlfn.CONCAT(IF(LEN(ドッグキャリー!$K$2)=1,0,""),ドッグキャリー!$K$2,_xlfn.CONCAT(IF(LEN(ドッグキャリー!$N$2)=1,0,""),ドッグキャリー!$N$2)))),"")</f>
        <v/>
      </c>
      <c r="C62" s="279"/>
      <c r="D62" s="279"/>
      <c r="E62" s="279"/>
      <c r="F62" s="280"/>
      <c r="G62" s="280"/>
      <c r="H62" s="280"/>
      <c r="I62" s="281" t="str">
        <f>IFERROR(IF(スキンタイト!N17=0,"",スキンタイト!E17),"")</f>
        <v/>
      </c>
      <c r="J62" s="280" t="str">
        <f>IFERROR(IF(スキンタイト!N17=0,"",スキンタイト!N17),"")</f>
        <v/>
      </c>
      <c r="K62" s="280"/>
      <c r="L62" s="280"/>
      <c r="M62" s="280"/>
      <c r="N62" s="280"/>
      <c r="O62" s="280"/>
      <c r="P62" s="280"/>
      <c r="Q62" s="280"/>
      <c r="R62" s="280"/>
      <c r="S62" s="273">
        <v>61</v>
      </c>
    </row>
    <row r="63" spans="1:19" s="82" customFormat="1" ht="15.75">
      <c r="A63" s="274" t="str">
        <f>IFERROR(IF(J63&lt;&gt;"",MAX($A$1:A62)+1,""),"")</f>
        <v/>
      </c>
      <c r="B63" s="275" t="str">
        <f>IFERROR(IF(J63="","",_xlfn.CONCAT($Y$2,_xlfn.CONCAT(IF(LEN(ドッグキャリー!$K$2)=1,0,""),ドッグキャリー!$K$2,_xlfn.CONCAT(IF(LEN(ドッグキャリー!$N$2)=1,0,""),ドッグキャリー!$N$2)))),"")</f>
        <v/>
      </c>
      <c r="C63" s="279"/>
      <c r="D63" s="279"/>
      <c r="E63" s="279"/>
      <c r="F63" s="280"/>
      <c r="G63" s="280"/>
      <c r="H63" s="280"/>
      <c r="I63" s="281" t="str">
        <f>IFERROR(IF(スキンタイト!N18=0,"",スキンタイト!E18),"")</f>
        <v/>
      </c>
      <c r="J63" s="280" t="str">
        <f>IFERROR(IF(スキンタイト!N18=0,"",スキンタイト!N18),"")</f>
        <v/>
      </c>
      <c r="K63" s="280"/>
      <c r="L63" s="280"/>
      <c r="M63" s="280"/>
      <c r="N63" s="280"/>
      <c r="O63" s="280"/>
      <c r="P63" s="280"/>
      <c r="Q63" s="280"/>
      <c r="R63" s="280"/>
      <c r="S63" s="273">
        <v>62</v>
      </c>
    </row>
    <row r="64" spans="1:19" s="82" customFormat="1" ht="15.75">
      <c r="A64" s="274" t="str">
        <f>IFERROR(IF(J64&lt;&gt;"",MAX($A$1:A63)+1,""),"")</f>
        <v/>
      </c>
      <c r="B64" s="275" t="str">
        <f>IFERROR(IF(J64="","",_xlfn.CONCAT($Y$2,_xlfn.CONCAT(IF(LEN(ドッグキャリー!$K$2)=1,0,""),ドッグキャリー!$K$2,_xlfn.CONCAT(IF(LEN(ドッグキャリー!$N$2)=1,0,""),ドッグキャリー!$N$2)))),"")</f>
        <v/>
      </c>
      <c r="C64" s="279"/>
      <c r="D64" s="279"/>
      <c r="E64" s="279"/>
      <c r="F64" s="280"/>
      <c r="G64" s="280"/>
      <c r="H64" s="280"/>
      <c r="I64" s="281" t="str">
        <f>IFERROR(IF(スキンタイト!N19=0,"",スキンタイト!E19),"")</f>
        <v/>
      </c>
      <c r="J64" s="280" t="str">
        <f>IFERROR(IF(スキンタイト!N19=0,"",スキンタイト!N19),"")</f>
        <v/>
      </c>
      <c r="K64" s="280"/>
      <c r="L64" s="280"/>
      <c r="M64" s="280"/>
      <c r="N64" s="280"/>
      <c r="O64" s="280"/>
      <c r="P64" s="280"/>
      <c r="Q64" s="280"/>
      <c r="R64" s="280"/>
      <c r="S64" s="273">
        <v>63</v>
      </c>
    </row>
    <row r="65" spans="1:19" s="82" customFormat="1" ht="15.75">
      <c r="A65" s="274" t="str">
        <f>IFERROR(IF(J65&lt;&gt;"",MAX($A$1:A64)+1,""),"")</f>
        <v/>
      </c>
      <c r="B65" s="275" t="str">
        <f>IFERROR(IF(J65="","",_xlfn.CONCAT($Y$2,_xlfn.CONCAT(IF(LEN(ドッグキャリー!$K$2)=1,0,""),ドッグキャリー!$K$2,_xlfn.CONCAT(IF(LEN(ドッグキャリー!$N$2)=1,0,""),ドッグキャリー!$N$2)))),"")</f>
        <v/>
      </c>
      <c r="C65" s="279"/>
      <c r="D65" s="279"/>
      <c r="E65" s="279"/>
      <c r="F65" s="280"/>
      <c r="G65" s="280"/>
      <c r="H65" s="280"/>
      <c r="I65" s="281" t="str">
        <f>IFERROR(IF(スキンタイト!N20=0,"",スキンタイト!E20),"")</f>
        <v/>
      </c>
      <c r="J65" s="280" t="str">
        <f>IFERROR(IF(スキンタイト!N20=0,"",スキンタイト!N20),"")</f>
        <v/>
      </c>
      <c r="K65" s="280"/>
      <c r="L65" s="280"/>
      <c r="M65" s="280"/>
      <c r="N65" s="280"/>
      <c r="O65" s="280"/>
      <c r="P65" s="280"/>
      <c r="Q65" s="280"/>
      <c r="R65" s="280"/>
      <c r="S65" s="273">
        <v>64</v>
      </c>
    </row>
    <row r="66" spans="1:19" s="82" customFormat="1" ht="15.75">
      <c r="A66" s="274" t="str">
        <f>IFERROR(IF(J66&lt;&gt;"",MAX($A$1:A65)+1,""),"")</f>
        <v/>
      </c>
      <c r="B66" s="275" t="str">
        <f>IFERROR(IF(J66="","",_xlfn.CONCAT($Y$2,_xlfn.CONCAT(IF(LEN(ドッグキャリー!$K$2)=1,0,""),ドッグキャリー!$K$2,_xlfn.CONCAT(IF(LEN(ドッグキャリー!$N$2)=1,0,""),ドッグキャリー!$N$2)))),"")</f>
        <v/>
      </c>
      <c r="C66" s="279"/>
      <c r="D66" s="279"/>
      <c r="E66" s="279"/>
      <c r="F66" s="280"/>
      <c r="G66" s="280"/>
      <c r="H66" s="280"/>
      <c r="I66" s="281" t="str">
        <f>IFERROR(IF(スキンタイト!N21=0,"",スキンタイト!E21),"")</f>
        <v/>
      </c>
      <c r="J66" s="280" t="str">
        <f>IFERROR(IF(スキンタイト!N21=0,"",スキンタイト!N21),"")</f>
        <v/>
      </c>
      <c r="K66" s="280"/>
      <c r="L66" s="280"/>
      <c r="M66" s="280"/>
      <c r="N66" s="280"/>
      <c r="O66" s="280"/>
      <c r="P66" s="280"/>
      <c r="Q66" s="280"/>
      <c r="R66" s="280"/>
      <c r="S66" s="273">
        <v>65</v>
      </c>
    </row>
    <row r="67" spans="1:19" s="82" customFormat="1" ht="15.75">
      <c r="A67" s="274" t="str">
        <f>IFERROR(IF(J67&lt;&gt;"",MAX($A$1:A66)+1,""),"")</f>
        <v/>
      </c>
      <c r="B67" s="275" t="str">
        <f>IFERROR(IF(J67="","",_xlfn.CONCAT($Y$2,_xlfn.CONCAT(IF(LEN(ドッグキャリー!$K$2)=1,0,""),ドッグキャリー!$K$2,_xlfn.CONCAT(IF(LEN(ドッグキャリー!$N$2)=1,0,""),ドッグキャリー!$N$2)))),"")</f>
        <v/>
      </c>
      <c r="C67" s="279"/>
      <c r="D67" s="279"/>
      <c r="E67" s="279"/>
      <c r="F67" s="280"/>
      <c r="G67" s="280"/>
      <c r="H67" s="280"/>
      <c r="I67" s="281" t="str">
        <f>IFERROR(IF(スキンタイト!N22=0,"",スキンタイト!E22),"")</f>
        <v/>
      </c>
      <c r="J67" s="280" t="str">
        <f>IFERROR(IF(スキンタイト!N22=0,"",スキンタイト!N22),"")</f>
        <v/>
      </c>
      <c r="K67" s="280"/>
      <c r="L67" s="280"/>
      <c r="M67" s="280"/>
      <c r="N67" s="280"/>
      <c r="O67" s="280"/>
      <c r="P67" s="280"/>
      <c r="Q67" s="280"/>
      <c r="R67" s="280"/>
      <c r="S67" s="273">
        <v>66</v>
      </c>
    </row>
    <row r="68" spans="1:19" s="82" customFormat="1" ht="15.75">
      <c r="A68" s="274" t="str">
        <f>IFERROR(IF(J68&lt;&gt;"",MAX($A$1:A67)+1,""),"")</f>
        <v/>
      </c>
      <c r="B68" s="275" t="str">
        <f>IFERROR(IF(J68="","",_xlfn.CONCAT($Y$2,_xlfn.CONCAT(IF(LEN(ドッグキャリー!$K$2)=1,0,""),ドッグキャリー!$K$2,_xlfn.CONCAT(IF(LEN(ドッグキャリー!$N$2)=1,0,""),ドッグキャリー!$N$2)))),"")</f>
        <v/>
      </c>
      <c r="C68" s="279"/>
      <c r="D68" s="279"/>
      <c r="E68" s="279"/>
      <c r="F68" s="280"/>
      <c r="G68" s="280"/>
      <c r="H68" s="280"/>
      <c r="I68" s="281" t="str">
        <f>IFERROR(IF(スキンタイト!N23=0,"",スキンタイト!E23),"")</f>
        <v/>
      </c>
      <c r="J68" s="280" t="str">
        <f>IFERROR(IF(スキンタイト!N23=0,"",スキンタイト!N23),"")</f>
        <v/>
      </c>
      <c r="K68" s="280"/>
      <c r="L68" s="280"/>
      <c r="M68" s="280"/>
      <c r="N68" s="280"/>
      <c r="O68" s="280"/>
      <c r="P68" s="280"/>
      <c r="Q68" s="280"/>
      <c r="R68" s="280"/>
      <c r="S68" s="273">
        <v>67</v>
      </c>
    </row>
    <row r="69" spans="1:19" s="82" customFormat="1" ht="15.75">
      <c r="A69" s="274" t="str">
        <f>IFERROR(IF(J69&lt;&gt;"",MAX($A$1:A68)+1,""),"")</f>
        <v/>
      </c>
      <c r="B69" s="275" t="str">
        <f>IFERROR(IF(J69="","",_xlfn.CONCAT($Y$2,_xlfn.CONCAT(IF(LEN(ドッグキャリー!$K$2)=1,0,""),ドッグキャリー!$K$2,_xlfn.CONCAT(IF(LEN(ドッグキャリー!$N$2)=1,0,""),ドッグキャリー!$N$2)))),"")</f>
        <v/>
      </c>
      <c r="C69" s="279"/>
      <c r="D69" s="279"/>
      <c r="E69" s="279"/>
      <c r="F69" s="280"/>
      <c r="G69" s="280"/>
      <c r="H69" s="280"/>
      <c r="I69" s="281" t="str">
        <f>IFERROR(IF(スキンタイト!N24=0,"",スキンタイト!E24),"")</f>
        <v/>
      </c>
      <c r="J69" s="280" t="str">
        <f>IFERROR(IF(スキンタイト!N24=0,"",スキンタイト!N24),"")</f>
        <v/>
      </c>
      <c r="K69" s="280"/>
      <c r="L69" s="280"/>
      <c r="M69" s="280"/>
      <c r="N69" s="280"/>
      <c r="O69" s="280"/>
      <c r="P69" s="280"/>
      <c r="Q69" s="280"/>
      <c r="R69" s="280"/>
      <c r="S69" s="273">
        <v>68</v>
      </c>
    </row>
    <row r="70" spans="1:19" s="82" customFormat="1" ht="15.75">
      <c r="A70" s="274" t="str">
        <f>IFERROR(IF(J70&lt;&gt;"",MAX($A$1:A69)+1,""),"")</f>
        <v/>
      </c>
      <c r="B70" s="275" t="str">
        <f>IFERROR(IF(J70="","",_xlfn.CONCAT($Y$2,_xlfn.CONCAT(IF(LEN(ドッグキャリー!$K$2)=1,0,""),ドッグキャリー!$K$2,_xlfn.CONCAT(IF(LEN(ドッグキャリー!$N$2)=1,0,""),ドッグキャリー!$N$2)))),"")</f>
        <v/>
      </c>
      <c r="C70" s="279"/>
      <c r="D70" s="279"/>
      <c r="E70" s="279"/>
      <c r="F70" s="280"/>
      <c r="G70" s="280"/>
      <c r="H70" s="280"/>
      <c r="I70" s="281" t="str">
        <f>IFERROR(IF(スキンタイト!N25=0,"",スキンタイト!E25),"")</f>
        <v/>
      </c>
      <c r="J70" s="280" t="str">
        <f>IFERROR(IF(スキンタイト!N25=0,"",スキンタイト!N25),"")</f>
        <v/>
      </c>
      <c r="K70" s="280"/>
      <c r="L70" s="280"/>
      <c r="M70" s="280"/>
      <c r="N70" s="280"/>
      <c r="O70" s="280"/>
      <c r="P70" s="280"/>
      <c r="Q70" s="280"/>
      <c r="R70" s="280"/>
      <c r="S70" s="273">
        <v>69</v>
      </c>
    </row>
    <row r="71" spans="1:19" s="82" customFormat="1" ht="15.75">
      <c r="A71" s="274" t="str">
        <f>IFERROR(IF(J71&lt;&gt;"",MAX($A$1:A70)+1,""),"")</f>
        <v/>
      </c>
      <c r="B71" s="275" t="str">
        <f>IFERROR(IF(J71="","",_xlfn.CONCAT($Y$2,_xlfn.CONCAT(IF(LEN(ドッグキャリー!$K$2)=1,0,""),ドッグキャリー!$K$2,_xlfn.CONCAT(IF(LEN(ドッグキャリー!$N$2)=1,0,""),ドッグキャリー!$N$2)))),"")</f>
        <v/>
      </c>
      <c r="C71" s="279"/>
      <c r="D71" s="279"/>
      <c r="E71" s="279"/>
      <c r="F71" s="280"/>
      <c r="G71" s="280"/>
      <c r="H71" s="280"/>
      <c r="I71" s="281" t="str">
        <f>IFERROR(IF(スキンタイト!N26=0,"",スキンタイト!E26),"")</f>
        <v/>
      </c>
      <c r="J71" s="280" t="str">
        <f>IFERROR(IF(スキンタイト!N26=0,"",スキンタイト!N26),"")</f>
        <v/>
      </c>
      <c r="K71" s="280"/>
      <c r="L71" s="280"/>
      <c r="M71" s="280"/>
      <c r="N71" s="280"/>
      <c r="O71" s="280"/>
      <c r="P71" s="280"/>
      <c r="Q71" s="280"/>
      <c r="R71" s="280"/>
      <c r="S71" s="273">
        <v>70</v>
      </c>
    </row>
    <row r="72" spans="1:19" s="82" customFormat="1" ht="15.75">
      <c r="A72" s="274" t="str">
        <f>IFERROR(IF(J72&lt;&gt;"",MAX($A$1:A71)+1,""),"")</f>
        <v/>
      </c>
      <c r="B72" s="275" t="str">
        <f>IFERROR(IF(J72="","",_xlfn.CONCAT($Y$2,_xlfn.CONCAT(IF(LEN(ドッグキャリー!$K$2)=1,0,""),ドッグキャリー!$K$2,_xlfn.CONCAT(IF(LEN(ドッグキャリー!$N$2)=1,0,""),ドッグキャリー!$N$2)))),"")</f>
        <v/>
      </c>
      <c r="C72" s="279"/>
      <c r="D72" s="279"/>
      <c r="E72" s="279"/>
      <c r="F72" s="280"/>
      <c r="G72" s="280"/>
      <c r="H72" s="280"/>
      <c r="I72" s="281" t="str">
        <f>IFERROR(IF(スキンタイト!N27=0,"",スキンタイト!E27),"")</f>
        <v/>
      </c>
      <c r="J72" s="280" t="str">
        <f>IFERROR(IF(スキンタイト!N27=0,"",スキンタイト!N27),"")</f>
        <v/>
      </c>
      <c r="K72" s="280"/>
      <c r="L72" s="280"/>
      <c r="M72" s="280"/>
      <c r="N72" s="280"/>
      <c r="O72" s="280"/>
      <c r="P72" s="280"/>
      <c r="Q72" s="280"/>
      <c r="R72" s="280"/>
      <c r="S72" s="273">
        <v>71</v>
      </c>
    </row>
    <row r="73" spans="1:19" s="82" customFormat="1" ht="15.75">
      <c r="A73" s="274" t="str">
        <f>IFERROR(IF(J73&lt;&gt;"",MAX($A$1:A72)+1,""),"")</f>
        <v/>
      </c>
      <c r="B73" s="275" t="str">
        <f>IFERROR(IF(J73="","",_xlfn.CONCAT($Y$2,_xlfn.CONCAT(IF(LEN(ドッグキャリー!$K$2)=1,0,""),ドッグキャリー!$K$2,_xlfn.CONCAT(IF(LEN(ドッグキャリー!$N$2)=1,0,""),ドッグキャリー!$N$2)))),"")</f>
        <v/>
      </c>
      <c r="C73" s="279"/>
      <c r="D73" s="279"/>
      <c r="E73" s="279"/>
      <c r="F73" s="280"/>
      <c r="G73" s="280"/>
      <c r="H73" s="280"/>
      <c r="I73" s="281" t="str">
        <f>IFERROR(IF(スキンタイト!N28=0,"",スキンタイト!E28),"")</f>
        <v/>
      </c>
      <c r="J73" s="280" t="str">
        <f>IFERROR(IF(スキンタイト!N28=0,"",スキンタイト!N28),"")</f>
        <v/>
      </c>
      <c r="K73" s="280"/>
      <c r="L73" s="280"/>
      <c r="M73" s="280"/>
      <c r="N73" s="280"/>
      <c r="O73" s="280"/>
      <c r="P73" s="280"/>
      <c r="Q73" s="280"/>
      <c r="R73" s="280"/>
      <c r="S73" s="273">
        <v>72</v>
      </c>
    </row>
    <row r="74" spans="1:19" s="82" customFormat="1" ht="15.75">
      <c r="A74" s="274" t="str">
        <f>IFERROR(IF(J74&lt;&gt;"",MAX($A$1:A73)+1,""),"")</f>
        <v/>
      </c>
      <c r="B74" s="275" t="str">
        <f>IFERROR(IF(J74="","",_xlfn.CONCAT($Y$2,_xlfn.CONCAT(IF(LEN(ドッグキャリー!$K$2)=1,0,""),ドッグキャリー!$K$2,_xlfn.CONCAT(IF(LEN(ドッグキャリー!$N$2)=1,0,""),ドッグキャリー!$N$2)))),"")</f>
        <v/>
      </c>
      <c r="C74" s="279"/>
      <c r="D74" s="279"/>
      <c r="E74" s="279"/>
      <c r="F74" s="280"/>
      <c r="G74" s="280"/>
      <c r="H74" s="280"/>
      <c r="I74" s="281" t="str">
        <f>IFERROR(IF(スキンタイト!N29=0,"",スキンタイト!E29),"")</f>
        <v/>
      </c>
      <c r="J74" s="280" t="str">
        <f>IFERROR(IF(スキンタイト!N29=0,"",スキンタイト!N29),"")</f>
        <v/>
      </c>
      <c r="K74" s="280"/>
      <c r="L74" s="280"/>
      <c r="M74" s="280"/>
      <c r="N74" s="280"/>
      <c r="O74" s="280"/>
      <c r="P74" s="280"/>
      <c r="Q74" s="280"/>
      <c r="R74" s="280"/>
      <c r="S74" s="273">
        <v>73</v>
      </c>
    </row>
    <row r="75" spans="1:19" s="82" customFormat="1" ht="15.75">
      <c r="A75" s="274" t="str">
        <f>IFERROR(IF(J75&lt;&gt;"",MAX($A$1:A74)+1,""),"")</f>
        <v/>
      </c>
      <c r="B75" s="275" t="str">
        <f>IFERROR(IF(J75="","",_xlfn.CONCAT($Y$2,_xlfn.CONCAT(IF(LEN(ドッグキャリー!$K$2)=1,0,""),ドッグキャリー!$K$2,_xlfn.CONCAT(IF(LEN(ドッグキャリー!$N$2)=1,0,""),ドッグキャリー!$N$2)))),"")</f>
        <v/>
      </c>
      <c r="C75" s="279"/>
      <c r="D75" s="279"/>
      <c r="E75" s="279"/>
      <c r="F75" s="280"/>
      <c r="G75" s="280"/>
      <c r="H75" s="280"/>
      <c r="I75" s="281" t="str">
        <f>IFERROR(IF(スキンタイト!N30=0,"",スキンタイト!E30),"")</f>
        <v/>
      </c>
      <c r="J75" s="280" t="str">
        <f>IFERROR(IF(スキンタイト!N30=0,"",スキンタイト!N30),"")</f>
        <v/>
      </c>
      <c r="K75" s="280"/>
      <c r="L75" s="280"/>
      <c r="M75" s="280"/>
      <c r="N75" s="280"/>
      <c r="O75" s="280"/>
      <c r="P75" s="280"/>
      <c r="Q75" s="280"/>
      <c r="R75" s="280"/>
      <c r="S75" s="273">
        <v>74</v>
      </c>
    </row>
    <row r="76" spans="1:19" s="82" customFormat="1" ht="15.75">
      <c r="A76" s="274" t="str">
        <f>IFERROR(IF(J76&lt;&gt;"",MAX($A$1:A75)+1,""),"")</f>
        <v/>
      </c>
      <c r="B76" s="275" t="str">
        <f>IFERROR(IF(J76="","",_xlfn.CONCAT($Y$2,_xlfn.CONCAT(IF(LEN(ドッグキャリー!$K$2)=1,0,""),ドッグキャリー!$K$2,_xlfn.CONCAT(IF(LEN(ドッグキャリー!$N$2)=1,0,""),ドッグキャリー!$N$2)))),"")</f>
        <v/>
      </c>
      <c r="C76" s="279"/>
      <c r="D76" s="279"/>
      <c r="E76" s="279"/>
      <c r="F76" s="280"/>
      <c r="G76" s="280"/>
      <c r="H76" s="280"/>
      <c r="I76" s="281" t="str">
        <f>IFERROR(IF(スキンタイト!N31=0,"",スキンタイト!E31),"")</f>
        <v/>
      </c>
      <c r="J76" s="280" t="str">
        <f>IFERROR(IF(スキンタイト!N31=0,"",スキンタイト!N31),"")</f>
        <v/>
      </c>
      <c r="K76" s="280"/>
      <c r="L76" s="280"/>
      <c r="M76" s="280"/>
      <c r="N76" s="280"/>
      <c r="O76" s="280"/>
      <c r="P76" s="280"/>
      <c r="Q76" s="280"/>
      <c r="R76" s="280"/>
      <c r="S76" s="273">
        <v>75</v>
      </c>
    </row>
    <row r="77" spans="1:19" s="82" customFormat="1" ht="15.75">
      <c r="A77" s="274" t="str">
        <f>IFERROR(IF(J77&lt;&gt;"",MAX($A$1:A76)+1,""),"")</f>
        <v/>
      </c>
      <c r="B77" s="275" t="str">
        <f>IFERROR(IF(J77="","",_xlfn.CONCAT($Y$2,_xlfn.CONCAT(IF(LEN(ドッグキャリー!$K$2)=1,0,""),ドッグキャリー!$K$2,_xlfn.CONCAT(IF(LEN(ドッグキャリー!$N$2)=1,0,""),ドッグキャリー!$N$2)))),"")</f>
        <v/>
      </c>
      <c r="C77" s="279"/>
      <c r="D77" s="279"/>
      <c r="E77" s="279"/>
      <c r="F77" s="280"/>
      <c r="G77" s="280"/>
      <c r="H77" s="280"/>
      <c r="I77" s="281" t="str">
        <f>IFERROR(IF(スキンタイト!N32=0,"",スキンタイト!E32),"")</f>
        <v/>
      </c>
      <c r="J77" s="280" t="str">
        <f>IFERROR(IF(スキンタイト!N32=0,"",スキンタイト!N32),"")</f>
        <v/>
      </c>
      <c r="K77" s="280"/>
      <c r="L77" s="280"/>
      <c r="M77" s="280"/>
      <c r="N77" s="280"/>
      <c r="O77" s="280"/>
      <c r="P77" s="280"/>
      <c r="Q77" s="280"/>
      <c r="R77" s="280"/>
      <c r="S77" s="273">
        <v>76</v>
      </c>
    </row>
    <row r="78" spans="1:19" s="82" customFormat="1" ht="15.75">
      <c r="A78" s="274" t="str">
        <f>IFERROR(IF(J78&lt;&gt;"",MAX($A$1:A77)+1,""),"")</f>
        <v/>
      </c>
      <c r="B78" s="275" t="str">
        <f>IFERROR(IF(J78="","",_xlfn.CONCAT($Y$2,_xlfn.CONCAT(IF(LEN(ドッグキャリー!$K$2)=1,0,""),ドッグキャリー!$K$2,_xlfn.CONCAT(IF(LEN(ドッグキャリー!$N$2)=1,0,""),ドッグキャリー!$N$2)))),"")</f>
        <v/>
      </c>
      <c r="C78" s="279"/>
      <c r="D78" s="279"/>
      <c r="E78" s="279"/>
      <c r="F78" s="280"/>
      <c r="G78" s="280"/>
      <c r="H78" s="280"/>
      <c r="I78" s="281" t="str">
        <f>IFERROR(IF(スキンタイト!N33=0,"",スキンタイト!E33),"")</f>
        <v/>
      </c>
      <c r="J78" s="280" t="str">
        <f>IFERROR(IF(スキンタイト!N33=0,"",スキンタイト!N33),"")</f>
        <v/>
      </c>
      <c r="K78" s="280"/>
      <c r="L78" s="280"/>
      <c r="M78" s="280"/>
      <c r="N78" s="280"/>
      <c r="O78" s="280"/>
      <c r="P78" s="280"/>
      <c r="Q78" s="280"/>
      <c r="R78" s="280"/>
      <c r="S78" s="273">
        <v>77</v>
      </c>
    </row>
    <row r="79" spans="1:19" s="82" customFormat="1" ht="15.75">
      <c r="A79" s="274" t="str">
        <f>IFERROR(IF(J79&lt;&gt;"",MAX($A$1:A78)+1,""),"")</f>
        <v/>
      </c>
      <c r="B79" s="275" t="str">
        <f>IFERROR(IF(J79="","",_xlfn.CONCAT($Y$2,_xlfn.CONCAT(IF(LEN(ドッグキャリー!$K$2)=1,0,""),ドッグキャリー!$K$2,_xlfn.CONCAT(IF(LEN(ドッグキャリー!$N$2)=1,0,""),ドッグキャリー!$N$2)))),"")</f>
        <v/>
      </c>
      <c r="C79" s="279"/>
      <c r="D79" s="279"/>
      <c r="E79" s="279"/>
      <c r="F79" s="280"/>
      <c r="G79" s="280"/>
      <c r="H79" s="280"/>
      <c r="I79" s="281" t="str">
        <f>IFERROR(IF(スキンタイト!N34=0,"",スキンタイト!E34),"")</f>
        <v/>
      </c>
      <c r="J79" s="280" t="str">
        <f>IFERROR(IF(スキンタイト!N34=0,"",スキンタイト!N34),"")</f>
        <v/>
      </c>
      <c r="K79" s="280"/>
      <c r="L79" s="280"/>
      <c r="M79" s="280"/>
      <c r="N79" s="280"/>
      <c r="O79" s="280"/>
      <c r="P79" s="280"/>
      <c r="Q79" s="280"/>
      <c r="R79" s="280"/>
      <c r="S79" s="273">
        <v>78</v>
      </c>
    </row>
    <row r="80" spans="1:19" s="82" customFormat="1" ht="15.75">
      <c r="A80" s="274" t="str">
        <f>IFERROR(IF(J80&lt;&gt;"",MAX($A$1:A79)+1,""),"")</f>
        <v/>
      </c>
      <c r="B80" s="275" t="str">
        <f>IFERROR(IF(J80="","",_xlfn.CONCAT($Y$2,_xlfn.CONCAT(IF(LEN(ドッグキャリー!$K$2)=1,0,""),ドッグキャリー!$K$2,_xlfn.CONCAT(IF(LEN(ドッグキャリー!$N$2)=1,0,""),ドッグキャリー!$N$2)))),"")</f>
        <v/>
      </c>
      <c r="C80" s="279"/>
      <c r="D80" s="279"/>
      <c r="E80" s="279"/>
      <c r="F80" s="280"/>
      <c r="G80" s="280"/>
      <c r="H80" s="280"/>
      <c r="I80" s="281" t="str">
        <f>IFERROR(IF(スキンタイト!N35=0,"",スキンタイト!E35),"")</f>
        <v/>
      </c>
      <c r="J80" s="280" t="str">
        <f>IFERROR(IF(スキンタイト!N35=0,"",スキンタイト!N35),"")</f>
        <v/>
      </c>
      <c r="K80" s="280"/>
      <c r="L80" s="280"/>
      <c r="M80" s="280"/>
      <c r="N80" s="280"/>
      <c r="O80" s="280"/>
      <c r="P80" s="280"/>
      <c r="Q80" s="280"/>
      <c r="R80" s="280"/>
      <c r="S80" s="273">
        <v>79</v>
      </c>
    </row>
    <row r="81" spans="1:19" s="82" customFormat="1" ht="15.75">
      <c r="A81" s="274" t="str">
        <f>IFERROR(IF(J81&lt;&gt;"",MAX($A$1:A80)+1,""),"")</f>
        <v/>
      </c>
      <c r="B81" s="275" t="str">
        <f>IFERROR(IF(J81="","",_xlfn.CONCAT($Y$2,_xlfn.CONCAT(IF(LEN(ドッグキャリー!$K$2)=1,0,""),ドッグキャリー!$K$2,_xlfn.CONCAT(IF(LEN(ドッグキャリー!$N$2)=1,0,""),ドッグキャリー!$N$2)))),"")</f>
        <v/>
      </c>
      <c r="C81" s="279"/>
      <c r="D81" s="279"/>
      <c r="E81" s="279"/>
      <c r="F81" s="280"/>
      <c r="G81" s="280"/>
      <c r="H81" s="280"/>
      <c r="I81" s="281" t="str">
        <f>IFERROR(IF(スキンタイト!N36=0,"",スキンタイト!E36),"")</f>
        <v/>
      </c>
      <c r="J81" s="280" t="str">
        <f>IFERROR(IF(スキンタイト!N36=0,"",スキンタイト!N36),"")</f>
        <v/>
      </c>
      <c r="K81" s="280"/>
      <c r="L81" s="280"/>
      <c r="M81" s="280"/>
      <c r="N81" s="280"/>
      <c r="O81" s="280"/>
      <c r="P81" s="280"/>
      <c r="Q81" s="280"/>
      <c r="R81" s="280"/>
      <c r="S81" s="273">
        <v>80</v>
      </c>
    </row>
    <row r="82" spans="1:19" s="82" customFormat="1" ht="15.75">
      <c r="A82" s="274" t="str">
        <f>IFERROR(IF(J82&lt;&gt;"",MAX($A$1:A81)+1,""),"")</f>
        <v/>
      </c>
      <c r="B82" s="275" t="str">
        <f>IFERROR(IF(J82="","",_xlfn.CONCAT($Y$2,_xlfn.CONCAT(IF(LEN(ドッグキャリー!$K$2)=1,0,""),ドッグキャリー!$K$2,_xlfn.CONCAT(IF(LEN(ドッグキャリー!$N$2)=1,0,""),ドッグキャリー!$N$2)))),"")</f>
        <v/>
      </c>
      <c r="C82" s="279"/>
      <c r="D82" s="279"/>
      <c r="E82" s="279"/>
      <c r="F82" s="280"/>
      <c r="G82" s="280"/>
      <c r="H82" s="280"/>
      <c r="I82" s="281" t="str">
        <f>IFERROR(IF(スキンタイト!N37=0,"",スキンタイト!E37),"")</f>
        <v/>
      </c>
      <c r="J82" s="280" t="str">
        <f>IFERROR(IF(スキンタイト!N37=0,"",スキンタイト!N37),"")</f>
        <v/>
      </c>
      <c r="K82" s="280"/>
      <c r="L82" s="280"/>
      <c r="M82" s="280"/>
      <c r="N82" s="280"/>
      <c r="O82" s="280"/>
      <c r="P82" s="280"/>
      <c r="Q82" s="280"/>
      <c r="R82" s="280"/>
      <c r="S82" s="273">
        <v>81</v>
      </c>
    </row>
    <row r="83" spans="1:19" s="82" customFormat="1" ht="15.75">
      <c r="A83" s="274" t="str">
        <f>IFERROR(IF(J83&lt;&gt;"",MAX($A$1:A82)+1,""),"")</f>
        <v/>
      </c>
      <c r="B83" s="275" t="str">
        <f>IFERROR(IF(J83="","",_xlfn.CONCAT($Y$2,_xlfn.CONCAT(IF(LEN(ドッグキャリー!$K$2)=1,0,""),ドッグキャリー!$K$2,_xlfn.CONCAT(IF(LEN(ドッグキャリー!$N$2)=1,0,""),ドッグキャリー!$N$2)))),"")</f>
        <v/>
      </c>
      <c r="C83" s="279"/>
      <c r="D83" s="279"/>
      <c r="E83" s="279"/>
      <c r="F83" s="280"/>
      <c r="G83" s="280"/>
      <c r="H83" s="280"/>
      <c r="I83" s="281" t="str">
        <f>IFERROR(IF(スキンタイト!N38=0,"",スキンタイト!E38),"")</f>
        <v/>
      </c>
      <c r="J83" s="280" t="str">
        <f>IFERROR(IF(スキンタイト!N38=0,"",スキンタイト!N38),"")</f>
        <v/>
      </c>
      <c r="K83" s="280"/>
      <c r="L83" s="280"/>
      <c r="M83" s="280"/>
      <c r="N83" s="280"/>
      <c r="O83" s="280"/>
      <c r="P83" s="280"/>
      <c r="Q83" s="280"/>
      <c r="R83" s="280"/>
      <c r="S83" s="273">
        <v>82</v>
      </c>
    </row>
    <row r="84" spans="1:19" s="82" customFormat="1" ht="15.75">
      <c r="A84" s="274" t="str">
        <f>IFERROR(IF(J84&lt;&gt;"",MAX($A$1:A83)+1,""),"")</f>
        <v/>
      </c>
      <c r="B84" s="275" t="str">
        <f>IFERROR(IF(J84="","",_xlfn.CONCAT($Y$2,_xlfn.CONCAT(IF(LEN(ドッグキャリー!$K$2)=1,0,""),ドッグキャリー!$K$2,_xlfn.CONCAT(IF(LEN(ドッグキャリー!$N$2)=1,0,""),ドッグキャリー!$N$2)))),"")</f>
        <v/>
      </c>
      <c r="C84" s="279"/>
      <c r="D84" s="279"/>
      <c r="E84" s="279"/>
      <c r="F84" s="280"/>
      <c r="G84" s="280"/>
      <c r="H84" s="280"/>
      <c r="I84" s="281" t="str">
        <f>IFERROR(IF(スキンタイト!N39=0,"",スキンタイト!E39),"")</f>
        <v/>
      </c>
      <c r="J84" s="280" t="str">
        <f>IFERROR(IF(スキンタイト!N39=0,"",スキンタイト!N39),"")</f>
        <v/>
      </c>
      <c r="K84" s="280"/>
      <c r="L84" s="280"/>
      <c r="M84" s="280"/>
      <c r="N84" s="280"/>
      <c r="O84" s="280"/>
      <c r="P84" s="280"/>
      <c r="Q84" s="280"/>
      <c r="R84" s="280"/>
      <c r="S84" s="273">
        <v>83</v>
      </c>
    </row>
    <row r="85" spans="1:19" s="82" customFormat="1" ht="15.75">
      <c r="A85" s="274" t="str">
        <f>IFERROR(IF(J85&lt;&gt;"",MAX($A$1:A84)+1,""),"")</f>
        <v/>
      </c>
      <c r="B85" s="275" t="str">
        <f>IFERROR(IF(J85="","",_xlfn.CONCAT($Y$2,_xlfn.CONCAT(IF(LEN(ドッグキャリー!$K$2)=1,0,""),ドッグキャリー!$K$2,_xlfn.CONCAT(IF(LEN(ドッグキャリー!$N$2)=1,0,""),ドッグキャリー!$N$2)))),"")</f>
        <v/>
      </c>
      <c r="C85" s="279"/>
      <c r="D85" s="279"/>
      <c r="E85" s="279"/>
      <c r="F85" s="280"/>
      <c r="G85" s="280"/>
      <c r="H85" s="280"/>
      <c r="I85" s="281" t="str">
        <f>IFERROR(IF(スキンタイト!N40=0,"",スキンタイト!E40),"")</f>
        <v/>
      </c>
      <c r="J85" s="280" t="str">
        <f>IFERROR(IF(スキンタイト!N40=0,"",スキンタイト!N40),"")</f>
        <v/>
      </c>
      <c r="K85" s="280"/>
      <c r="L85" s="280"/>
      <c r="M85" s="280"/>
      <c r="N85" s="280"/>
      <c r="O85" s="280"/>
      <c r="P85" s="280"/>
      <c r="Q85" s="280"/>
      <c r="R85" s="280"/>
      <c r="S85" s="273">
        <v>84</v>
      </c>
    </row>
    <row r="86" spans="1:19" s="82" customFormat="1" ht="15.75">
      <c r="A86" s="274" t="str">
        <f>IFERROR(IF(J86&lt;&gt;"",MAX($A$1:A85)+1,""),"")</f>
        <v/>
      </c>
      <c r="B86" s="275" t="str">
        <f>IFERROR(IF(J86="","",_xlfn.CONCAT($Y$2,_xlfn.CONCAT(IF(LEN(ドッグキャリー!$K$2)=1,0,""),ドッグキャリー!$K$2,_xlfn.CONCAT(IF(LEN(ドッグキャリー!$N$2)=1,0,""),ドッグキャリー!$N$2)))),"")</f>
        <v/>
      </c>
      <c r="C86" s="279"/>
      <c r="D86" s="279"/>
      <c r="E86" s="279"/>
      <c r="F86" s="280"/>
      <c r="G86" s="280"/>
      <c r="H86" s="280"/>
      <c r="I86" s="281" t="str">
        <f>IFERROR(IF(スキンタイト!N41=0,"",スキンタイト!E41),"")</f>
        <v/>
      </c>
      <c r="J86" s="280" t="str">
        <f>IFERROR(IF(スキンタイト!N41=0,"",スキンタイト!N41),"")</f>
        <v/>
      </c>
      <c r="K86" s="280"/>
      <c r="L86" s="280"/>
      <c r="M86" s="280"/>
      <c r="N86" s="280"/>
      <c r="O86" s="280"/>
      <c r="P86" s="280"/>
      <c r="Q86" s="280"/>
      <c r="R86" s="280"/>
      <c r="S86" s="273">
        <v>85</v>
      </c>
    </row>
    <row r="87" spans="1:19" s="82" customFormat="1" ht="15.75">
      <c r="A87" s="274" t="str">
        <f>IFERROR(IF(J87&lt;&gt;"",MAX($A$1:A86)+1,""),"")</f>
        <v/>
      </c>
      <c r="B87" s="275" t="str">
        <f>IFERROR(IF(J87="","",_xlfn.CONCAT($Y$2,_xlfn.CONCAT(IF(LEN(ドッグキャリー!$K$2)=1,0,""),ドッグキャリー!$K$2,_xlfn.CONCAT(IF(LEN(ドッグキャリー!$N$2)=1,0,""),ドッグキャリー!$N$2)))),"")</f>
        <v/>
      </c>
      <c r="C87" s="279"/>
      <c r="D87" s="279"/>
      <c r="E87" s="279"/>
      <c r="F87" s="280"/>
      <c r="G87" s="280"/>
      <c r="H87" s="280"/>
      <c r="I87" s="281" t="str">
        <f>IFERROR(IF(スキンタイト!N42=0,"",スキンタイト!E42),"")</f>
        <v/>
      </c>
      <c r="J87" s="280" t="str">
        <f>IFERROR(IF(スキンタイト!N42=0,"",スキンタイト!N42),"")</f>
        <v/>
      </c>
      <c r="K87" s="280"/>
      <c r="L87" s="280"/>
      <c r="M87" s="280"/>
      <c r="N87" s="280"/>
      <c r="O87" s="280"/>
      <c r="P87" s="280"/>
      <c r="Q87" s="280"/>
      <c r="R87" s="280"/>
      <c r="S87" s="273">
        <v>86</v>
      </c>
    </row>
    <row r="88" spans="1:19" s="82" customFormat="1" ht="15.75">
      <c r="A88" s="274" t="str">
        <f>IFERROR(IF(J88&lt;&gt;"",MAX($A$1:A87)+1,""),"")</f>
        <v/>
      </c>
      <c r="B88" s="275" t="str">
        <f>IFERROR(IF(J88="","",_xlfn.CONCAT($Y$2,_xlfn.CONCAT(IF(LEN(ドッグキャリー!$K$2)=1,0,""),ドッグキャリー!$K$2,_xlfn.CONCAT(IF(LEN(ドッグキャリー!$N$2)=1,0,""),ドッグキャリー!$N$2)))),"")</f>
        <v/>
      </c>
      <c r="C88" s="279"/>
      <c r="D88" s="279"/>
      <c r="E88" s="279"/>
      <c r="F88" s="280"/>
      <c r="G88" s="280"/>
      <c r="H88" s="280"/>
      <c r="I88" s="281" t="str">
        <f>IFERROR(IF(スキンタイト!N43=0,"",スキンタイト!E43),"")</f>
        <v/>
      </c>
      <c r="J88" s="280" t="str">
        <f>IFERROR(IF(スキンタイト!N43=0,"",スキンタイト!N43),"")</f>
        <v/>
      </c>
      <c r="K88" s="280"/>
      <c r="L88" s="280"/>
      <c r="M88" s="280"/>
      <c r="N88" s="280"/>
      <c r="O88" s="280"/>
      <c r="P88" s="280"/>
      <c r="Q88" s="280"/>
      <c r="R88" s="280"/>
      <c r="S88" s="273">
        <v>87</v>
      </c>
    </row>
    <row r="89" spans="1:19" s="82" customFormat="1" ht="15.75">
      <c r="A89" s="274" t="str">
        <f>IFERROR(IF(J89&lt;&gt;"",MAX($A$1:A88)+1,""),"")</f>
        <v/>
      </c>
      <c r="B89" s="275" t="str">
        <f>IFERROR(IF(J89="","",_xlfn.CONCAT($Y$2,_xlfn.CONCAT(IF(LEN(ドッグキャリー!$K$2)=1,0,""),ドッグキャリー!$K$2,_xlfn.CONCAT(IF(LEN(ドッグキャリー!$N$2)=1,0,""),ドッグキャリー!$N$2)))),"")</f>
        <v/>
      </c>
      <c r="C89" s="279"/>
      <c r="D89" s="279"/>
      <c r="E89" s="279"/>
      <c r="F89" s="280"/>
      <c r="G89" s="280"/>
      <c r="H89" s="280"/>
      <c r="I89" s="281" t="str">
        <f>IFERROR(IF(スキンタイト!N44=0,"",スキンタイト!E44),"")</f>
        <v/>
      </c>
      <c r="J89" s="280" t="str">
        <f>IFERROR(IF(スキンタイト!N44=0,"",スキンタイト!N44),"")</f>
        <v/>
      </c>
      <c r="K89" s="280"/>
      <c r="L89" s="280"/>
      <c r="M89" s="280"/>
      <c r="N89" s="280"/>
      <c r="O89" s="280"/>
      <c r="P89" s="280"/>
      <c r="Q89" s="280"/>
      <c r="R89" s="280"/>
      <c r="S89" s="273">
        <v>88</v>
      </c>
    </row>
    <row r="90" spans="1:19" s="82" customFormat="1" ht="15.75">
      <c r="A90" s="274" t="str">
        <f>IFERROR(IF(J90&lt;&gt;"",MAX($A$1:A89)+1,""),"")</f>
        <v/>
      </c>
      <c r="B90" s="275" t="str">
        <f>IFERROR(IF(J90="","",_xlfn.CONCAT($Y$2,_xlfn.CONCAT(IF(LEN(ドッグキャリー!$K$2)=1,0,""),ドッグキャリー!$K$2,_xlfn.CONCAT(IF(LEN(ドッグキャリー!$N$2)=1,0,""),ドッグキャリー!$N$2)))),"")</f>
        <v/>
      </c>
      <c r="C90" s="279"/>
      <c r="D90" s="279"/>
      <c r="E90" s="279"/>
      <c r="F90" s="280"/>
      <c r="G90" s="280"/>
      <c r="H90" s="280"/>
      <c r="I90" s="281" t="str">
        <f>IFERROR(IF(スキンタイト!N45=0,"",スキンタイト!E45),"")</f>
        <v/>
      </c>
      <c r="J90" s="280" t="str">
        <f>IFERROR(IF(スキンタイト!N45=0,"",スキンタイト!N45),"")</f>
        <v/>
      </c>
      <c r="K90" s="280"/>
      <c r="L90" s="280"/>
      <c r="M90" s="280"/>
      <c r="N90" s="280"/>
      <c r="O90" s="280"/>
      <c r="P90" s="280"/>
      <c r="Q90" s="280"/>
      <c r="R90" s="280"/>
      <c r="S90" s="273">
        <v>89</v>
      </c>
    </row>
    <row r="91" spans="1:19" s="82" customFormat="1" ht="15.75">
      <c r="A91" s="274" t="str">
        <f>IFERROR(IF(J91&lt;&gt;"",MAX($A$1:A90)+1,""),"")</f>
        <v/>
      </c>
      <c r="B91" s="275" t="str">
        <f>IFERROR(IF(J91="","",_xlfn.CONCAT($Y$2,_xlfn.CONCAT(IF(LEN(ドッグキャリー!$K$2)=1,0,""),ドッグキャリー!$K$2,_xlfn.CONCAT(IF(LEN(ドッグキャリー!$N$2)=1,0,""),ドッグキャリー!$N$2)))),"")</f>
        <v/>
      </c>
      <c r="C91" s="279"/>
      <c r="D91" s="279"/>
      <c r="E91" s="279"/>
      <c r="F91" s="280"/>
      <c r="G91" s="280"/>
      <c r="H91" s="280"/>
      <c r="I91" s="281" t="str">
        <f>IFERROR(IF(スキンタイト!N46=0,"",スキンタイト!E46),"")</f>
        <v/>
      </c>
      <c r="J91" s="280" t="str">
        <f>IFERROR(IF(スキンタイト!N46=0,"",スキンタイト!N46),"")</f>
        <v/>
      </c>
      <c r="K91" s="280"/>
      <c r="L91" s="280"/>
      <c r="M91" s="280"/>
      <c r="N91" s="280"/>
      <c r="O91" s="280"/>
      <c r="P91" s="280"/>
      <c r="Q91" s="280"/>
      <c r="R91" s="280"/>
      <c r="S91" s="273">
        <v>90</v>
      </c>
    </row>
    <row r="92" spans="1:19" s="82" customFormat="1" ht="15.75">
      <c r="A92" s="274" t="str">
        <f>IFERROR(IF(J92&lt;&gt;"",MAX($A$1:A91)+1,""),"")</f>
        <v/>
      </c>
      <c r="B92" s="275" t="str">
        <f>IFERROR(IF(J92="","",_xlfn.CONCAT($Y$2,_xlfn.CONCAT(IF(LEN(ドッグキャリー!$K$2)=1,0,""),ドッグキャリー!$K$2,_xlfn.CONCAT(IF(LEN(ドッグキャリー!$N$2)=1,0,""),ドッグキャリー!$N$2)))),"")</f>
        <v/>
      </c>
      <c r="C92" s="279"/>
      <c r="D92" s="279"/>
      <c r="E92" s="279"/>
      <c r="F92" s="280"/>
      <c r="G92" s="280"/>
      <c r="H92" s="280"/>
      <c r="I92" s="281" t="str">
        <f>IFERROR(IF(スキンタイト!N47=0,"",スキンタイト!E47),"")</f>
        <v/>
      </c>
      <c r="J92" s="280" t="str">
        <f>IFERROR(IF(スキンタイト!N47=0,"",スキンタイト!N47),"")</f>
        <v/>
      </c>
      <c r="K92" s="280"/>
      <c r="L92" s="280"/>
      <c r="M92" s="280"/>
      <c r="N92" s="280"/>
      <c r="O92" s="280"/>
      <c r="P92" s="280"/>
      <c r="Q92" s="280"/>
      <c r="R92" s="280"/>
      <c r="S92" s="273">
        <v>91</v>
      </c>
    </row>
    <row r="93" spans="1:19" s="82" customFormat="1" ht="15.75">
      <c r="A93" s="274" t="str">
        <f>IFERROR(IF(J93&lt;&gt;"",MAX($A$1:A92)+1,""),"")</f>
        <v/>
      </c>
      <c r="B93" s="275" t="str">
        <f>IFERROR(IF(J93="","",_xlfn.CONCAT($Y$2,_xlfn.CONCAT(IF(LEN(ドッグキャリー!$K$2)=1,0,""),ドッグキャリー!$K$2,_xlfn.CONCAT(IF(LEN(ドッグキャリー!$N$2)=1,0,""),ドッグキャリー!$N$2)))),"")</f>
        <v/>
      </c>
      <c r="C93" s="279"/>
      <c r="D93" s="279"/>
      <c r="E93" s="279"/>
      <c r="F93" s="280"/>
      <c r="G93" s="280"/>
      <c r="H93" s="280"/>
      <c r="I93" s="281" t="str">
        <f>IFERROR(IF(スキンタイト!N48=0,"",スキンタイト!E48),"")</f>
        <v/>
      </c>
      <c r="J93" s="280" t="str">
        <f>IFERROR(IF(スキンタイト!N48=0,"",スキンタイト!N48),"")</f>
        <v/>
      </c>
      <c r="K93" s="280"/>
      <c r="L93" s="280"/>
      <c r="M93" s="280"/>
      <c r="N93" s="280"/>
      <c r="O93" s="280"/>
      <c r="P93" s="280"/>
      <c r="Q93" s="280"/>
      <c r="R93" s="280"/>
      <c r="S93" s="273">
        <v>92</v>
      </c>
    </row>
    <row r="94" spans="1:19" s="82" customFormat="1" ht="15.75">
      <c r="A94" s="274" t="str">
        <f>IFERROR(IF(J94&lt;&gt;"",MAX($A$1:A93)+1,""),"")</f>
        <v/>
      </c>
      <c r="B94" s="275" t="str">
        <f>IFERROR(IF(J94="","",_xlfn.CONCAT($Y$2,_xlfn.CONCAT(IF(LEN(ドッグキャリー!$K$2)=1,0,""),ドッグキャリー!$K$2,_xlfn.CONCAT(IF(LEN(ドッグキャリー!$N$2)=1,0,""),ドッグキャリー!$N$2)))),"")</f>
        <v/>
      </c>
      <c r="C94" s="279"/>
      <c r="D94" s="279"/>
      <c r="E94" s="279"/>
      <c r="F94" s="280"/>
      <c r="G94" s="280"/>
      <c r="H94" s="280"/>
      <c r="I94" s="281" t="str">
        <f>IFERROR(IF(スキンタイト!N49=0,"",スキンタイト!E49),"")</f>
        <v/>
      </c>
      <c r="J94" s="280" t="str">
        <f>IFERROR(IF(スキンタイト!N49=0,"",スキンタイト!N49),"")</f>
        <v/>
      </c>
      <c r="K94" s="280"/>
      <c r="L94" s="280"/>
      <c r="M94" s="280"/>
      <c r="N94" s="280"/>
      <c r="O94" s="280"/>
      <c r="P94" s="280"/>
      <c r="Q94" s="280"/>
      <c r="R94" s="280"/>
      <c r="S94" s="273">
        <v>93</v>
      </c>
    </row>
    <row r="95" spans="1:19" s="82" customFormat="1" ht="15.75">
      <c r="A95" s="274" t="str">
        <f>IFERROR(IF(J95&lt;&gt;"",MAX($A$1:A94)+1,""),"")</f>
        <v/>
      </c>
      <c r="B95" s="275" t="str">
        <f>IFERROR(IF(J95="","",_xlfn.CONCAT($Y$2,_xlfn.CONCAT(IF(LEN(ドッグキャリー!$K$2)=1,0,""),ドッグキャリー!$K$2,_xlfn.CONCAT(IF(LEN(ドッグキャリー!$N$2)=1,0,""),ドッグキャリー!$N$2)))),"")</f>
        <v/>
      </c>
      <c r="C95" s="279"/>
      <c r="D95" s="279"/>
      <c r="E95" s="279"/>
      <c r="F95" s="280"/>
      <c r="G95" s="280"/>
      <c r="H95" s="280"/>
      <c r="I95" s="281" t="str">
        <f>IFERROR(IF(スキンタイト!N50=0,"",スキンタイト!E50),"")</f>
        <v/>
      </c>
      <c r="J95" s="280" t="str">
        <f>IFERROR(IF(スキンタイト!N50=0,"",スキンタイト!N50),"")</f>
        <v/>
      </c>
      <c r="K95" s="280"/>
      <c r="L95" s="280"/>
      <c r="M95" s="280"/>
      <c r="N95" s="280"/>
      <c r="O95" s="280"/>
      <c r="P95" s="280"/>
      <c r="Q95" s="280"/>
      <c r="R95" s="280"/>
      <c r="S95" s="273">
        <v>94</v>
      </c>
    </row>
    <row r="96" spans="1:19" s="82" customFormat="1" ht="15.75">
      <c r="A96" s="274" t="str">
        <f>IFERROR(IF(J96&lt;&gt;"",MAX($A$1:A95)+1,""),"")</f>
        <v/>
      </c>
      <c r="B96" s="275" t="str">
        <f>IFERROR(IF(J96="","",_xlfn.CONCAT($Y$2,_xlfn.CONCAT(IF(LEN(ドッグキャリー!$K$2)=1,0,""),ドッグキャリー!$K$2,_xlfn.CONCAT(IF(LEN(ドッグキャリー!$N$2)=1,0,""),ドッグキャリー!$N$2)))),"")</f>
        <v/>
      </c>
      <c r="C96" s="279"/>
      <c r="D96" s="279"/>
      <c r="E96" s="279"/>
      <c r="F96" s="280"/>
      <c r="G96" s="280"/>
      <c r="H96" s="280"/>
      <c r="I96" s="281" t="str">
        <f>IFERROR(IF(スキンタイト!N51=0,"",スキンタイト!E51),"")</f>
        <v/>
      </c>
      <c r="J96" s="280" t="str">
        <f>IFERROR(IF(スキンタイト!N51=0,"",スキンタイト!N51),"")</f>
        <v/>
      </c>
      <c r="K96" s="280"/>
      <c r="L96" s="280"/>
      <c r="M96" s="280"/>
      <c r="N96" s="280"/>
      <c r="O96" s="280"/>
      <c r="P96" s="280"/>
      <c r="Q96" s="280"/>
      <c r="R96" s="280"/>
      <c r="S96" s="273">
        <v>95</v>
      </c>
    </row>
    <row r="97" spans="1:19" s="82" customFormat="1" ht="15.75">
      <c r="A97" s="274" t="str">
        <f>IFERROR(IF(J97&lt;&gt;"",MAX($A$1:A96)+1,""),"")</f>
        <v/>
      </c>
      <c r="B97" s="275" t="str">
        <f>IFERROR(IF(J97="","",_xlfn.CONCAT($Y$2,_xlfn.CONCAT(IF(LEN(ドッグキャリー!$K$2)=1,0,""),ドッグキャリー!$K$2,_xlfn.CONCAT(IF(LEN(ドッグキャリー!$N$2)=1,0,""),ドッグキャリー!$N$2)))),"")</f>
        <v/>
      </c>
      <c r="C97" s="279"/>
      <c r="D97" s="279"/>
      <c r="E97" s="279"/>
      <c r="F97" s="280"/>
      <c r="G97" s="280"/>
      <c r="H97" s="280"/>
      <c r="I97" s="281" t="str">
        <f>IFERROR(IF(スキンタイト!N52=0,"",スキンタイト!E52),"")</f>
        <v/>
      </c>
      <c r="J97" s="280" t="str">
        <f>IFERROR(IF(スキンタイト!N52=0,"",スキンタイト!N52),"")</f>
        <v/>
      </c>
      <c r="K97" s="280"/>
      <c r="L97" s="280"/>
      <c r="M97" s="280"/>
      <c r="N97" s="280"/>
      <c r="O97" s="280"/>
      <c r="P97" s="280"/>
      <c r="Q97" s="280"/>
      <c r="R97" s="280"/>
      <c r="S97" s="273">
        <v>96</v>
      </c>
    </row>
    <row r="98" spans="1:19" s="82" customFormat="1" ht="15.75">
      <c r="A98" s="274" t="str">
        <f>IFERROR(IF(J98&lt;&gt;"",MAX($A$1:A97)+1,""),"")</f>
        <v/>
      </c>
      <c r="B98" s="275" t="str">
        <f>IFERROR(IF(J98="","",_xlfn.CONCAT($Y$2,_xlfn.CONCAT(IF(LEN(ドッグキャリー!$K$2)=1,0,""),ドッグキャリー!$K$2,_xlfn.CONCAT(IF(LEN(ドッグキャリー!$N$2)=1,0,""),ドッグキャリー!$N$2)))),"")</f>
        <v/>
      </c>
      <c r="C98" s="279"/>
      <c r="D98" s="279"/>
      <c r="E98" s="279"/>
      <c r="F98" s="280"/>
      <c r="G98" s="280"/>
      <c r="H98" s="280"/>
      <c r="I98" s="281" t="str">
        <f>IFERROR(IF(スキンタイト!N53=0,"",スキンタイト!E53),"")</f>
        <v/>
      </c>
      <c r="J98" s="280" t="str">
        <f>IFERROR(IF(スキンタイト!N53=0,"",スキンタイト!N53),"")</f>
        <v/>
      </c>
      <c r="K98" s="280"/>
      <c r="L98" s="280"/>
      <c r="M98" s="280"/>
      <c r="N98" s="280"/>
      <c r="O98" s="280"/>
      <c r="P98" s="280"/>
      <c r="Q98" s="280"/>
      <c r="R98" s="280"/>
      <c r="S98" s="273">
        <v>97</v>
      </c>
    </row>
    <row r="99" spans="1:19" s="82" customFormat="1" ht="15.75">
      <c r="A99" s="274" t="str">
        <f>IFERROR(IF(J99&lt;&gt;"",MAX($A$1:A98)+1,""),"")</f>
        <v/>
      </c>
      <c r="B99" s="275" t="str">
        <f>IFERROR(IF(J99="","",_xlfn.CONCAT($Y$2,_xlfn.CONCAT(IF(LEN(ドッグキャリー!$K$2)=1,0,""),ドッグキャリー!$K$2,_xlfn.CONCAT(IF(LEN(ドッグキャリー!$N$2)=1,0,""),ドッグキャリー!$N$2)))),"")</f>
        <v/>
      </c>
      <c r="C99" s="279"/>
      <c r="D99" s="279"/>
      <c r="E99" s="279"/>
      <c r="F99" s="280"/>
      <c r="G99" s="280"/>
      <c r="H99" s="280"/>
      <c r="I99" s="281" t="str">
        <f>IFERROR(IF(スキンタイト!N54=0,"",スキンタイト!E54),"")</f>
        <v/>
      </c>
      <c r="J99" s="280" t="str">
        <f>IFERROR(IF(スキンタイト!N54=0,"",スキンタイト!N54),"")</f>
        <v/>
      </c>
      <c r="K99" s="280"/>
      <c r="L99" s="280"/>
      <c r="M99" s="280"/>
      <c r="N99" s="280"/>
      <c r="O99" s="280"/>
      <c r="P99" s="280"/>
      <c r="Q99" s="280"/>
      <c r="R99" s="280"/>
      <c r="S99" s="273">
        <v>98</v>
      </c>
    </row>
    <row r="100" spans="1:19" s="82" customFormat="1" ht="15.75">
      <c r="A100" s="274" t="str">
        <f>IFERROR(IF(J100&lt;&gt;"",MAX($A$1:A99)+1,""),"")</f>
        <v/>
      </c>
      <c r="B100" s="275" t="str">
        <f>IFERROR(IF(J100="","",_xlfn.CONCAT($Y$2,_xlfn.CONCAT(IF(LEN(ドッグキャリー!$K$2)=1,0,""),ドッグキャリー!$K$2,_xlfn.CONCAT(IF(LEN(ドッグキャリー!$N$2)=1,0,""),ドッグキャリー!$N$2)))),"")</f>
        <v/>
      </c>
      <c r="C100" s="279"/>
      <c r="D100" s="279"/>
      <c r="E100" s="279"/>
      <c r="F100" s="280"/>
      <c r="G100" s="280"/>
      <c r="H100" s="280"/>
      <c r="I100" s="281" t="str">
        <f>IFERROR(IF(スキンタイト!N55=0,"",スキンタイト!E55),"")</f>
        <v/>
      </c>
      <c r="J100" s="280" t="str">
        <f>IFERROR(IF(スキンタイト!N55=0,"",スキンタイト!N55),"")</f>
        <v/>
      </c>
      <c r="K100" s="280"/>
      <c r="L100" s="280"/>
      <c r="M100" s="280"/>
      <c r="N100" s="280"/>
      <c r="O100" s="280"/>
      <c r="P100" s="280"/>
      <c r="Q100" s="280"/>
      <c r="R100" s="280"/>
      <c r="S100" s="273">
        <v>99</v>
      </c>
    </row>
    <row r="101" spans="1:19" s="82" customFormat="1" ht="15.75">
      <c r="A101" s="274" t="str">
        <f>IFERROR(IF(J101&lt;&gt;"",MAX($A$1:A100)+1,""),"")</f>
        <v/>
      </c>
      <c r="B101" s="275" t="str">
        <f>IFERROR(IF(J101="","",_xlfn.CONCAT($Y$2,_xlfn.CONCAT(IF(LEN(ドッグキャリー!$K$2)=1,0,""),ドッグキャリー!$K$2,_xlfn.CONCAT(IF(LEN(ドッグキャリー!$N$2)=1,0,""),ドッグキャリー!$N$2)))),"")</f>
        <v/>
      </c>
      <c r="C101" s="279"/>
      <c r="D101" s="279"/>
      <c r="E101" s="279"/>
      <c r="F101" s="280"/>
      <c r="G101" s="280"/>
      <c r="H101" s="280"/>
      <c r="I101" s="281" t="str">
        <f>IFERROR(IF(スキンタイト!N56=0,"",スキンタイト!E56),"")</f>
        <v/>
      </c>
      <c r="J101" s="280" t="str">
        <f>IFERROR(IF(スキンタイト!N56=0,"",スキンタイト!N56),"")</f>
        <v/>
      </c>
      <c r="K101" s="280"/>
      <c r="L101" s="280"/>
      <c r="M101" s="280"/>
      <c r="N101" s="280"/>
      <c r="O101" s="280"/>
      <c r="P101" s="280"/>
      <c r="Q101" s="280"/>
      <c r="R101" s="280"/>
      <c r="S101" s="273">
        <v>100</v>
      </c>
    </row>
    <row r="102" spans="1:19" s="82" customFormat="1" ht="15.75">
      <c r="A102" s="274" t="str">
        <f>IFERROR(IF(J102&lt;&gt;"",MAX($A$1:A101)+1,""),"")</f>
        <v/>
      </c>
      <c r="B102" s="275" t="str">
        <f>IFERROR(IF(J102="","",_xlfn.CONCAT($Y$2,_xlfn.CONCAT(IF(LEN(ドッグキャリー!$K$2)=1,0,""),ドッグキャリー!$K$2,_xlfn.CONCAT(IF(LEN(ドッグキャリー!$N$2)=1,0,""),ドッグキャリー!$N$2)))),"")</f>
        <v/>
      </c>
      <c r="C102" s="279"/>
      <c r="D102" s="279"/>
      <c r="E102" s="279"/>
      <c r="F102" s="280"/>
      <c r="G102" s="280"/>
      <c r="H102" s="280"/>
      <c r="I102" s="281" t="str">
        <f>IFERROR(IF(スキンタイト!N57=0,"",スキンタイト!E57),"")</f>
        <v/>
      </c>
      <c r="J102" s="280" t="str">
        <f>IFERROR(IF(スキンタイト!N57=0,"",スキンタイト!N57),"")</f>
        <v/>
      </c>
      <c r="K102" s="280"/>
      <c r="L102" s="280"/>
      <c r="M102" s="280"/>
      <c r="N102" s="280"/>
      <c r="O102" s="280"/>
      <c r="P102" s="280"/>
      <c r="Q102" s="280"/>
      <c r="R102" s="280"/>
      <c r="S102" s="273">
        <v>101</v>
      </c>
    </row>
    <row r="103" spans="1:19" s="82" customFormat="1" ht="15.75">
      <c r="A103" s="274" t="str">
        <f>IFERROR(IF(J103&lt;&gt;"",MAX($A$1:A102)+1,""),"")</f>
        <v/>
      </c>
      <c r="B103" s="275" t="str">
        <f>IFERROR(IF(J103="","",_xlfn.CONCAT($Y$2,_xlfn.CONCAT(IF(LEN(ドッグキャリー!$K$2)=1,0,""),ドッグキャリー!$K$2,_xlfn.CONCAT(IF(LEN(ドッグキャリー!$N$2)=1,0,""),ドッグキャリー!$N$2)))),"")</f>
        <v/>
      </c>
      <c r="C103" s="279"/>
      <c r="D103" s="279"/>
      <c r="E103" s="279"/>
      <c r="F103" s="280"/>
      <c r="G103" s="280"/>
      <c r="H103" s="280"/>
      <c r="I103" s="281" t="str">
        <f>IFERROR(IF(スキンタイト!N58=0,"",スキンタイト!E58),"")</f>
        <v/>
      </c>
      <c r="J103" s="280" t="str">
        <f>IFERROR(IF(スキンタイト!N58=0,"",スキンタイト!N58),"")</f>
        <v/>
      </c>
      <c r="K103" s="280"/>
      <c r="L103" s="280"/>
      <c r="M103" s="280"/>
      <c r="N103" s="280"/>
      <c r="O103" s="280"/>
      <c r="P103" s="280"/>
      <c r="Q103" s="280"/>
      <c r="R103" s="280"/>
      <c r="S103" s="273">
        <v>102</v>
      </c>
    </row>
    <row r="104" spans="1:19" s="82" customFormat="1" ht="15.75">
      <c r="A104" s="274" t="str">
        <f>IFERROR(IF(J104&lt;&gt;"",MAX($A$1:A103)+1,""),"")</f>
        <v/>
      </c>
      <c r="B104" s="275" t="str">
        <f>IFERROR(IF(J104="","",_xlfn.CONCAT($Y$2,_xlfn.CONCAT(IF(LEN(ドッグキャリー!$K$2)=1,0,""),ドッグキャリー!$K$2,_xlfn.CONCAT(IF(LEN(ドッグキャリー!$N$2)=1,0,""),ドッグキャリー!$N$2)))),"")</f>
        <v/>
      </c>
      <c r="C104" s="279"/>
      <c r="D104" s="279"/>
      <c r="E104" s="279"/>
      <c r="F104" s="280"/>
      <c r="G104" s="280"/>
      <c r="H104" s="280"/>
      <c r="I104" s="281" t="str">
        <f>IFERROR(IF(スキンタイト!N59=0,"",スキンタイト!E59),"")</f>
        <v/>
      </c>
      <c r="J104" s="280" t="str">
        <f>IFERROR(IF(スキンタイト!N59=0,"",スキンタイト!N59),"")</f>
        <v/>
      </c>
      <c r="K104" s="280"/>
      <c r="L104" s="280"/>
      <c r="M104" s="280"/>
      <c r="N104" s="280"/>
      <c r="O104" s="280"/>
      <c r="P104" s="280"/>
      <c r="Q104" s="280"/>
      <c r="R104" s="280"/>
      <c r="S104" s="273">
        <v>103</v>
      </c>
    </row>
    <row r="105" spans="1:19" s="82" customFormat="1" ht="15.75">
      <c r="A105" s="274" t="str">
        <f>IFERROR(IF(J105&lt;&gt;"",MAX($A$1:A104)+1,""),"")</f>
        <v/>
      </c>
      <c r="B105" s="275" t="str">
        <f>IFERROR(IF(J105="","",_xlfn.CONCAT($Y$2,_xlfn.CONCAT(IF(LEN(ドッグキャリー!$K$2)=1,0,""),ドッグキャリー!$K$2,_xlfn.CONCAT(IF(LEN(ドッグキャリー!$N$2)=1,0,""),ドッグキャリー!$N$2)))),"")</f>
        <v/>
      </c>
      <c r="C105" s="279"/>
      <c r="D105" s="279"/>
      <c r="E105" s="279"/>
      <c r="F105" s="280"/>
      <c r="G105" s="280"/>
      <c r="H105" s="280"/>
      <c r="I105" s="281" t="str">
        <f>IFERROR(IF(スキンタイト!N60=0,"",スキンタイト!E60),"")</f>
        <v/>
      </c>
      <c r="J105" s="280" t="str">
        <f>IFERROR(IF(スキンタイト!N60=0,"",スキンタイト!N60),"")</f>
        <v/>
      </c>
      <c r="K105" s="280"/>
      <c r="L105" s="280"/>
      <c r="M105" s="280"/>
      <c r="N105" s="280"/>
      <c r="O105" s="280"/>
      <c r="P105" s="280"/>
      <c r="Q105" s="280"/>
      <c r="R105" s="280"/>
      <c r="S105" s="273">
        <v>104</v>
      </c>
    </row>
    <row r="106" spans="1:19" s="82" customFormat="1" ht="15.75">
      <c r="A106" s="274" t="str">
        <f>IFERROR(IF(J106&lt;&gt;"",MAX($A$1:A105)+1,""),"")</f>
        <v/>
      </c>
      <c r="B106" s="275" t="str">
        <f>IFERROR(IF(J106="","",_xlfn.CONCAT($Y$2,_xlfn.CONCAT(IF(LEN(ドッグキャリー!$K$2)=1,0,""),ドッグキャリー!$K$2,_xlfn.CONCAT(IF(LEN(ドッグキャリー!$N$2)=1,0,""),ドッグキャリー!$N$2)))),"")</f>
        <v/>
      </c>
      <c r="C106" s="279"/>
      <c r="D106" s="279"/>
      <c r="E106" s="279"/>
      <c r="F106" s="280"/>
      <c r="G106" s="280"/>
      <c r="H106" s="280"/>
      <c r="I106" s="281" t="str">
        <f>IFERROR(IF(スキンタイト!N61=0,"",スキンタイト!E61),"")</f>
        <v/>
      </c>
      <c r="J106" s="280" t="str">
        <f>IFERROR(IF(スキンタイト!N61=0,"",スキンタイト!N61),"")</f>
        <v/>
      </c>
      <c r="K106" s="280"/>
      <c r="L106" s="280"/>
      <c r="M106" s="280"/>
      <c r="N106" s="280"/>
      <c r="O106" s="280"/>
      <c r="P106" s="280"/>
      <c r="Q106" s="280"/>
      <c r="R106" s="280"/>
      <c r="S106" s="273">
        <v>105</v>
      </c>
    </row>
    <row r="107" spans="1:19" s="82" customFormat="1" ht="15.75">
      <c r="A107" s="274" t="str">
        <f>IFERROR(IF(J107&lt;&gt;"",MAX($A$1:A106)+1,""),"")</f>
        <v/>
      </c>
      <c r="B107" s="275" t="str">
        <f>IFERROR(IF(J107="","",_xlfn.CONCAT($Y$2,_xlfn.CONCAT(IF(LEN(ドッグキャリー!$K$2)=1,0,""),ドッグキャリー!$K$2,_xlfn.CONCAT(IF(LEN(ドッグキャリー!$N$2)=1,0,""),ドッグキャリー!$N$2)))),"")</f>
        <v/>
      </c>
      <c r="C107" s="279"/>
      <c r="D107" s="279"/>
      <c r="E107" s="279"/>
      <c r="F107" s="280"/>
      <c r="G107" s="280"/>
      <c r="H107" s="280"/>
      <c r="I107" s="281" t="str">
        <f>IFERROR(IF(スキンタイト!N62=0,"",スキンタイト!E62),"")</f>
        <v/>
      </c>
      <c r="J107" s="280" t="str">
        <f>IFERROR(IF(スキンタイト!N62=0,"",スキンタイト!N62),"")</f>
        <v/>
      </c>
      <c r="K107" s="280"/>
      <c r="L107" s="280"/>
      <c r="M107" s="280"/>
      <c r="N107" s="280"/>
      <c r="O107" s="280"/>
      <c r="P107" s="280"/>
      <c r="Q107" s="280"/>
      <c r="R107" s="280"/>
      <c r="S107" s="273">
        <v>106</v>
      </c>
    </row>
    <row r="108" spans="1:19" s="82" customFormat="1" ht="15.75">
      <c r="A108" s="274" t="str">
        <f>IFERROR(IF(J108&lt;&gt;"",MAX($A$1:A107)+1,""),"")</f>
        <v/>
      </c>
      <c r="B108" s="275" t="str">
        <f>IFERROR(IF(J108="","",_xlfn.CONCAT($Y$2,_xlfn.CONCAT(IF(LEN(ドッグキャリー!$K$2)=1,0,""),ドッグキャリー!$K$2,_xlfn.CONCAT(IF(LEN(ドッグキャリー!$N$2)=1,0,""),ドッグキャリー!$N$2)))),"")</f>
        <v/>
      </c>
      <c r="C108" s="279"/>
      <c r="D108" s="279"/>
      <c r="E108" s="279"/>
      <c r="F108" s="280"/>
      <c r="G108" s="280"/>
      <c r="H108" s="280"/>
      <c r="I108" s="281" t="str">
        <f>IFERROR(IF(スキンタイト!N63=0,"",スキンタイト!E63),"")</f>
        <v/>
      </c>
      <c r="J108" s="280" t="str">
        <f>IFERROR(IF(スキンタイト!N63=0,"",スキンタイト!N63),"")</f>
        <v/>
      </c>
      <c r="K108" s="280"/>
      <c r="L108" s="280"/>
      <c r="M108" s="280"/>
      <c r="N108" s="280"/>
      <c r="O108" s="280"/>
      <c r="P108" s="280"/>
      <c r="Q108" s="280"/>
      <c r="R108" s="280"/>
      <c r="S108" s="273">
        <v>107</v>
      </c>
    </row>
    <row r="109" spans="1:19" s="82" customFormat="1" ht="15.75">
      <c r="A109" s="274" t="str">
        <f>IFERROR(IF(J109&lt;&gt;"",MAX($A$1:A108)+1,""),"")</f>
        <v/>
      </c>
      <c r="B109" s="275" t="str">
        <f>IFERROR(IF(J109="","",_xlfn.CONCAT($Y$2,_xlfn.CONCAT(IF(LEN(ドッグキャリー!$K$2)=1,0,""),ドッグキャリー!$K$2,_xlfn.CONCAT(IF(LEN(ドッグキャリー!$N$2)=1,0,""),ドッグキャリー!$N$2)))),"")</f>
        <v/>
      </c>
      <c r="C109" s="279"/>
      <c r="D109" s="279"/>
      <c r="E109" s="279"/>
      <c r="F109" s="280"/>
      <c r="G109" s="280"/>
      <c r="H109" s="280"/>
      <c r="I109" s="281" t="str">
        <f>IFERROR(IF(スキンタイト!N64=0,"",スキンタイト!E64),"")</f>
        <v/>
      </c>
      <c r="J109" s="280" t="str">
        <f>IFERROR(IF(スキンタイト!N64=0,"",スキンタイト!N64),"")</f>
        <v/>
      </c>
      <c r="K109" s="280"/>
      <c r="L109" s="280"/>
      <c r="M109" s="280"/>
      <c r="N109" s="280"/>
      <c r="O109" s="280"/>
      <c r="P109" s="280"/>
      <c r="Q109" s="280"/>
      <c r="R109" s="280"/>
      <c r="S109" s="273">
        <v>108</v>
      </c>
    </row>
    <row r="110" spans="1:19" s="82" customFormat="1" ht="15.75">
      <c r="A110" s="274" t="str">
        <f>IFERROR(IF(J110&lt;&gt;"",MAX($A$1:A109)+1,""),"")</f>
        <v/>
      </c>
      <c r="B110" s="275" t="str">
        <f>IFERROR(IF(J110="","",_xlfn.CONCAT($Y$2,_xlfn.CONCAT(IF(LEN(ドッグキャリー!$K$2)=1,0,""),ドッグキャリー!$K$2,_xlfn.CONCAT(IF(LEN(ドッグキャリー!$N$2)=1,0,""),ドッグキャリー!$N$2)))),"")</f>
        <v/>
      </c>
      <c r="C110" s="279"/>
      <c r="D110" s="279"/>
      <c r="E110" s="279"/>
      <c r="F110" s="280"/>
      <c r="G110" s="280"/>
      <c r="H110" s="280"/>
      <c r="I110" s="281" t="str">
        <f>IFERROR(IF(スキンタイト!N65=0,"",スキンタイト!E65),"")</f>
        <v/>
      </c>
      <c r="J110" s="280" t="str">
        <f>IFERROR(IF(スキンタイト!N65=0,"",スキンタイト!N65),"")</f>
        <v/>
      </c>
      <c r="K110" s="280"/>
      <c r="L110" s="280"/>
      <c r="M110" s="280"/>
      <c r="N110" s="280"/>
      <c r="O110" s="280"/>
      <c r="P110" s="280"/>
      <c r="Q110" s="280"/>
      <c r="R110" s="280"/>
      <c r="S110" s="273">
        <v>109</v>
      </c>
    </row>
    <row r="111" spans="1:19" s="82" customFormat="1" ht="15.75">
      <c r="A111" s="274" t="str">
        <f>IFERROR(IF(J111&lt;&gt;"",MAX($A$1:A110)+1,""),"")</f>
        <v/>
      </c>
      <c r="B111" s="275" t="str">
        <f>IFERROR(IF(J111="","",_xlfn.CONCAT($Y$2,_xlfn.CONCAT(IF(LEN(ドッグキャリー!$K$2)=1,0,""),ドッグキャリー!$K$2,_xlfn.CONCAT(IF(LEN(ドッグキャリー!$N$2)=1,0,""),ドッグキャリー!$N$2)))),"")</f>
        <v/>
      </c>
      <c r="C111" s="279"/>
      <c r="D111" s="279"/>
      <c r="E111" s="279"/>
      <c r="F111" s="280"/>
      <c r="G111" s="280"/>
      <c r="H111" s="280"/>
      <c r="I111" s="281" t="str">
        <f>IFERROR(IF(スキンタイト!N66=0,"",スキンタイト!E66),"")</f>
        <v/>
      </c>
      <c r="J111" s="280" t="str">
        <f>IFERROR(IF(スキンタイト!N66=0,"",スキンタイト!N66),"")</f>
        <v/>
      </c>
      <c r="K111" s="280"/>
      <c r="L111" s="280"/>
      <c r="M111" s="280"/>
      <c r="N111" s="280"/>
      <c r="O111" s="280"/>
      <c r="P111" s="280"/>
      <c r="Q111" s="280"/>
      <c r="R111" s="280"/>
      <c r="S111" s="273">
        <v>110</v>
      </c>
    </row>
    <row r="112" spans="1:19" s="82" customFormat="1" ht="15.75">
      <c r="A112" s="274" t="str">
        <f>IFERROR(IF(J112&lt;&gt;"",MAX($A$1:A111)+1,""),"")</f>
        <v/>
      </c>
      <c r="B112" s="275" t="str">
        <f>IFERROR(IF(J112="","",_xlfn.CONCAT($Y$2,_xlfn.CONCAT(IF(LEN(ドッグキャリー!$K$2)=1,0,""),ドッグキャリー!$K$2,_xlfn.CONCAT(IF(LEN(ドッグキャリー!$N$2)=1,0,""),ドッグキャリー!$N$2)))),"")</f>
        <v/>
      </c>
      <c r="C112" s="279"/>
      <c r="D112" s="279"/>
      <c r="E112" s="279"/>
      <c r="F112" s="280"/>
      <c r="G112" s="280"/>
      <c r="H112" s="280"/>
      <c r="I112" s="281" t="str">
        <f>IFERROR(IF(スキンタイト!N67=0,"",スキンタイト!E67),"")</f>
        <v/>
      </c>
      <c r="J112" s="280" t="str">
        <f>IFERROR(IF(スキンタイト!N67=0,"",スキンタイト!N67),"")</f>
        <v/>
      </c>
      <c r="K112" s="280"/>
      <c r="L112" s="280"/>
      <c r="M112" s="280"/>
      <c r="N112" s="280"/>
      <c r="O112" s="280"/>
      <c r="P112" s="280"/>
      <c r="Q112" s="280"/>
      <c r="R112" s="280"/>
      <c r="S112" s="273">
        <v>111</v>
      </c>
    </row>
    <row r="113" spans="1:19" s="82" customFormat="1" ht="15.75">
      <c r="A113" s="274" t="str">
        <f>IFERROR(IF(J113&lt;&gt;"",MAX($A$1:A112)+1,""),"")</f>
        <v/>
      </c>
      <c r="B113" s="275" t="str">
        <f>IFERROR(IF(J113="","",_xlfn.CONCAT($Y$2,_xlfn.CONCAT(IF(LEN(ドッグキャリー!$K$2)=1,0,""),ドッグキャリー!$K$2,_xlfn.CONCAT(IF(LEN(ドッグキャリー!$N$2)=1,0,""),ドッグキャリー!$N$2)))),"")</f>
        <v/>
      </c>
      <c r="C113" s="279"/>
      <c r="D113" s="279"/>
      <c r="E113" s="279"/>
      <c r="F113" s="280"/>
      <c r="G113" s="280"/>
      <c r="H113" s="280"/>
      <c r="I113" s="281" t="str">
        <f>IFERROR(IF(スキンタイト!N68=0,"",スキンタイト!E68),"")</f>
        <v/>
      </c>
      <c r="J113" s="280" t="str">
        <f>IFERROR(IF(スキンタイト!N68=0,"",スキンタイト!N68),"")</f>
        <v/>
      </c>
      <c r="K113" s="280"/>
      <c r="L113" s="280"/>
      <c r="M113" s="280"/>
      <c r="N113" s="280"/>
      <c r="O113" s="280"/>
      <c r="P113" s="280"/>
      <c r="Q113" s="280"/>
      <c r="R113" s="280"/>
      <c r="S113" s="273">
        <v>112</v>
      </c>
    </row>
    <row r="114" spans="1:19" s="82" customFormat="1" ht="15.75">
      <c r="A114" s="274" t="str">
        <f>IFERROR(IF(J114&lt;&gt;"",MAX($A$1:A113)+1,""),"")</f>
        <v/>
      </c>
      <c r="B114" s="275" t="str">
        <f>IFERROR(IF(J114="","",_xlfn.CONCAT($Y$2,_xlfn.CONCAT(IF(LEN(ドッグキャリー!$K$2)=1,0,""),ドッグキャリー!$K$2,_xlfn.CONCAT(IF(LEN(ドッグキャリー!$N$2)=1,0,""),ドッグキャリー!$N$2)))),"")</f>
        <v/>
      </c>
      <c r="C114" s="279"/>
      <c r="D114" s="279"/>
      <c r="E114" s="279"/>
      <c r="F114" s="280"/>
      <c r="G114" s="280"/>
      <c r="H114" s="280"/>
      <c r="I114" s="281" t="str">
        <f>IFERROR(IF(スキンタイト!N69=0,"",スキンタイト!E69),"")</f>
        <v/>
      </c>
      <c r="J114" s="280" t="str">
        <f>IFERROR(IF(スキンタイト!N69=0,"",スキンタイト!N69),"")</f>
        <v/>
      </c>
      <c r="K114" s="280"/>
      <c r="L114" s="280"/>
      <c r="M114" s="280"/>
      <c r="N114" s="280"/>
      <c r="O114" s="280"/>
      <c r="P114" s="280"/>
      <c r="Q114" s="280"/>
      <c r="R114" s="280"/>
      <c r="S114" s="273">
        <v>113</v>
      </c>
    </row>
    <row r="115" spans="1:19" s="82" customFormat="1" ht="15.75">
      <c r="A115" s="274" t="str">
        <f>IFERROR(IF(J115&lt;&gt;"",MAX($A$1:A114)+1,""),"")</f>
        <v/>
      </c>
      <c r="B115" s="275" t="str">
        <f>IFERROR(IF(J115="","",_xlfn.CONCAT($Y$2,_xlfn.CONCAT(IF(LEN(ドッグキャリー!$K$2)=1,0,""),ドッグキャリー!$K$2,_xlfn.CONCAT(IF(LEN(ドッグキャリー!$N$2)=1,0,""),ドッグキャリー!$N$2)))),"")</f>
        <v/>
      </c>
      <c r="C115" s="279"/>
      <c r="D115" s="279"/>
      <c r="E115" s="279"/>
      <c r="F115" s="280"/>
      <c r="G115" s="280"/>
      <c r="H115" s="280"/>
      <c r="I115" s="281" t="str">
        <f>IFERROR(IF(スキンタイト!N70=0,"",スキンタイト!E70),"")</f>
        <v/>
      </c>
      <c r="J115" s="280" t="str">
        <f>IFERROR(IF(スキンタイト!N70=0,"",スキンタイト!N70),"")</f>
        <v/>
      </c>
      <c r="K115" s="280"/>
      <c r="L115" s="280"/>
      <c r="M115" s="280"/>
      <c r="N115" s="280"/>
      <c r="O115" s="280"/>
      <c r="P115" s="280"/>
      <c r="Q115" s="280"/>
      <c r="R115" s="280"/>
      <c r="S115" s="273">
        <v>114</v>
      </c>
    </row>
    <row r="116" spans="1:19" s="82" customFormat="1" ht="15.75">
      <c r="A116" s="274" t="str">
        <f>IFERROR(IF(J116&lt;&gt;"",MAX($A$1:A115)+1,""),"")</f>
        <v/>
      </c>
      <c r="B116" s="275" t="str">
        <f>IFERROR(IF(J116="","",_xlfn.CONCAT($Y$2,_xlfn.CONCAT(IF(LEN(ドッグキャリー!$K$2)=1,0,""),ドッグキャリー!$K$2,_xlfn.CONCAT(IF(LEN(ドッグキャリー!$N$2)=1,0,""),ドッグキャリー!$N$2)))),"")</f>
        <v/>
      </c>
      <c r="C116" s="279"/>
      <c r="D116" s="279"/>
      <c r="E116" s="279"/>
      <c r="F116" s="280"/>
      <c r="G116" s="280"/>
      <c r="H116" s="280"/>
      <c r="I116" s="281" t="str">
        <f>IFERROR(IF(スキンタイト!N71=0,"",スキンタイト!E71),"")</f>
        <v/>
      </c>
      <c r="J116" s="280" t="str">
        <f>IFERROR(IF(スキンタイト!N71=0,"",スキンタイト!N71),"")</f>
        <v/>
      </c>
      <c r="K116" s="280"/>
      <c r="L116" s="280"/>
      <c r="M116" s="280"/>
      <c r="N116" s="280"/>
      <c r="O116" s="280"/>
      <c r="P116" s="280"/>
      <c r="Q116" s="280"/>
      <c r="R116" s="280"/>
      <c r="S116" s="273">
        <v>115</v>
      </c>
    </row>
    <row r="117" spans="1:19" s="82" customFormat="1" ht="15.75">
      <c r="A117" s="274" t="str">
        <f>IFERROR(IF(J117&lt;&gt;"",MAX($A$1:A116)+1,""),"")</f>
        <v/>
      </c>
      <c r="B117" s="275" t="str">
        <f>IFERROR(IF(J117="","",_xlfn.CONCAT($Y$2,_xlfn.CONCAT(IF(LEN(ドッグキャリー!$K$2)=1,0,""),ドッグキャリー!$K$2,_xlfn.CONCAT(IF(LEN(ドッグキャリー!$N$2)=1,0,""),ドッグキャリー!$N$2)))),"")</f>
        <v/>
      </c>
      <c r="C117" s="279"/>
      <c r="D117" s="279"/>
      <c r="E117" s="279"/>
      <c r="F117" s="280"/>
      <c r="G117" s="280"/>
      <c r="H117" s="280"/>
      <c r="I117" s="281" t="str">
        <f>IFERROR(IF(スキンタイト!N72=0,"",スキンタイト!E72),"")</f>
        <v/>
      </c>
      <c r="J117" s="280" t="str">
        <f>IFERROR(IF(スキンタイト!N72=0,"",スキンタイト!N72),"")</f>
        <v/>
      </c>
      <c r="K117" s="280"/>
      <c r="L117" s="280"/>
      <c r="M117" s="280"/>
      <c r="N117" s="280"/>
      <c r="O117" s="280"/>
      <c r="P117" s="280"/>
      <c r="Q117" s="280"/>
      <c r="R117" s="280"/>
      <c r="S117" s="273">
        <v>116</v>
      </c>
    </row>
    <row r="118" spans="1:19" s="82" customFormat="1" ht="15.75">
      <c r="A118" s="274" t="str">
        <f>IFERROR(IF(J118&lt;&gt;"",MAX($A$1:A117)+1,""),"")</f>
        <v/>
      </c>
      <c r="B118" s="275" t="str">
        <f>IFERROR(IF(J118="","",_xlfn.CONCAT($Y$2,_xlfn.CONCAT(IF(LEN(ドッグキャリー!$K$2)=1,0,""),ドッグキャリー!$K$2,_xlfn.CONCAT(IF(LEN(ドッグキャリー!$N$2)=1,0,""),ドッグキャリー!$N$2)))),"")</f>
        <v/>
      </c>
      <c r="C118" s="279"/>
      <c r="D118" s="279"/>
      <c r="E118" s="279"/>
      <c r="F118" s="280"/>
      <c r="G118" s="280"/>
      <c r="H118" s="280"/>
      <c r="I118" s="281" t="str">
        <f>IFERROR(IF(スキンタイト!N73=0,"",スキンタイト!E73),"")</f>
        <v/>
      </c>
      <c r="J118" s="280" t="str">
        <f>IFERROR(IF(スキンタイト!N73=0,"",スキンタイト!N73),"")</f>
        <v/>
      </c>
      <c r="K118" s="280"/>
      <c r="L118" s="280"/>
      <c r="M118" s="280"/>
      <c r="N118" s="280"/>
      <c r="O118" s="280"/>
      <c r="P118" s="280"/>
      <c r="Q118" s="280"/>
      <c r="R118" s="280"/>
      <c r="S118" s="273">
        <v>117</v>
      </c>
    </row>
    <row r="119" spans="1:19" s="82" customFormat="1" ht="15.75">
      <c r="A119" s="274" t="str">
        <f>IFERROR(IF(J119&lt;&gt;"",MAX($A$1:A118)+1,""),"")</f>
        <v/>
      </c>
      <c r="B119" s="275" t="str">
        <f>IFERROR(IF(J119="","",_xlfn.CONCAT($Y$2,_xlfn.CONCAT(IF(LEN(ドッグキャリー!$K$2)=1,0,""),ドッグキャリー!$K$2,_xlfn.CONCAT(IF(LEN(ドッグキャリー!$N$2)=1,0,""),ドッグキャリー!$N$2)))),"")</f>
        <v/>
      </c>
      <c r="C119" s="279"/>
      <c r="D119" s="279"/>
      <c r="E119" s="279"/>
      <c r="F119" s="280"/>
      <c r="G119" s="280"/>
      <c r="H119" s="280"/>
      <c r="I119" s="281" t="str">
        <f>IFERROR(IF(スキンタイト!N74=0,"",スキンタイト!E74),"")</f>
        <v/>
      </c>
      <c r="J119" s="280" t="str">
        <f>IFERROR(IF(スキンタイト!N74=0,"",スキンタイト!N74),"")</f>
        <v/>
      </c>
      <c r="K119" s="280"/>
      <c r="L119" s="280"/>
      <c r="M119" s="280"/>
      <c r="N119" s="280"/>
      <c r="O119" s="280"/>
      <c r="P119" s="280"/>
      <c r="Q119" s="280"/>
      <c r="R119" s="280"/>
      <c r="S119" s="273">
        <v>118</v>
      </c>
    </row>
    <row r="120" spans="1:19" s="82" customFormat="1" ht="15.75">
      <c r="A120" s="274" t="str">
        <f>IFERROR(IF(J120&lt;&gt;"",MAX($A$1:A119)+1,""),"")</f>
        <v/>
      </c>
      <c r="B120" s="275" t="str">
        <f>IFERROR(IF(J120="","",_xlfn.CONCAT($Y$2,_xlfn.CONCAT(IF(LEN(ドッグキャリー!$K$2)=1,0,""),ドッグキャリー!$K$2,_xlfn.CONCAT(IF(LEN(ドッグキャリー!$N$2)=1,0,""),ドッグキャリー!$N$2)))),"")</f>
        <v/>
      </c>
      <c r="C120" s="279"/>
      <c r="D120" s="279"/>
      <c r="E120" s="279"/>
      <c r="F120" s="280"/>
      <c r="G120" s="280"/>
      <c r="H120" s="280"/>
      <c r="I120" s="281" t="str">
        <f>IFERROR(IF(スキンタイト!N75=0,"",スキンタイト!E75),"")</f>
        <v/>
      </c>
      <c r="J120" s="280" t="str">
        <f>IFERROR(IF(スキンタイト!N75=0,"",スキンタイト!N75),"")</f>
        <v/>
      </c>
      <c r="K120" s="280"/>
      <c r="L120" s="280"/>
      <c r="M120" s="280"/>
      <c r="N120" s="280"/>
      <c r="O120" s="280"/>
      <c r="P120" s="280"/>
      <c r="Q120" s="280"/>
      <c r="R120" s="280"/>
      <c r="S120" s="273">
        <v>119</v>
      </c>
    </row>
    <row r="121" spans="1:19" s="82" customFormat="1" ht="15.75">
      <c r="A121" s="274" t="str">
        <f>IFERROR(IF(J121&lt;&gt;"",MAX($A$1:A120)+1,""),"")</f>
        <v/>
      </c>
      <c r="B121" s="275" t="str">
        <f>IFERROR(IF(J121="","",_xlfn.CONCAT($Y$2,_xlfn.CONCAT(IF(LEN(ドッグキャリー!$K$2)=1,0,""),ドッグキャリー!$K$2,_xlfn.CONCAT(IF(LEN(ドッグキャリー!$N$2)=1,0,""),ドッグキャリー!$N$2)))),"")</f>
        <v/>
      </c>
      <c r="C121" s="279"/>
      <c r="D121" s="279"/>
      <c r="E121" s="279"/>
      <c r="F121" s="280"/>
      <c r="G121" s="280"/>
      <c r="H121" s="280"/>
      <c r="I121" s="281" t="str">
        <f>IFERROR(IF(スキンタイト!N76=0,"",スキンタイト!E76),"")</f>
        <v/>
      </c>
      <c r="J121" s="280" t="str">
        <f>IFERROR(IF(スキンタイト!N76=0,"",スキンタイト!N76),"")</f>
        <v/>
      </c>
      <c r="K121" s="280"/>
      <c r="L121" s="280"/>
      <c r="M121" s="280"/>
      <c r="N121" s="280"/>
      <c r="O121" s="280"/>
      <c r="P121" s="280"/>
      <c r="Q121" s="280"/>
      <c r="R121" s="280"/>
      <c r="S121" s="273">
        <v>120</v>
      </c>
    </row>
    <row r="122" spans="1:19" s="82" customFormat="1" ht="15.75">
      <c r="A122" s="274" t="str">
        <f>IFERROR(IF(J122&lt;&gt;"",MAX($A$1:A121)+1,""),"")</f>
        <v/>
      </c>
      <c r="B122" s="275" t="str">
        <f>IFERROR(IF(J122="","",_xlfn.CONCAT($Y$2,_xlfn.CONCAT(IF(LEN(ドッグキャリー!$K$2)=1,0,""),ドッグキャリー!$K$2,_xlfn.CONCAT(IF(LEN(ドッグキャリー!$N$2)=1,0,""),ドッグキャリー!$N$2)))),"")</f>
        <v/>
      </c>
      <c r="C122" s="279"/>
      <c r="D122" s="279"/>
      <c r="E122" s="279"/>
      <c r="F122" s="280"/>
      <c r="G122" s="280"/>
      <c r="H122" s="280"/>
      <c r="I122" s="281" t="str">
        <f>IFERROR(IF(スキンタイト!N77=0,"",スキンタイト!E77),"")</f>
        <v/>
      </c>
      <c r="J122" s="280" t="str">
        <f>IFERROR(IF(スキンタイト!N77=0,"",スキンタイト!N77),"")</f>
        <v/>
      </c>
      <c r="K122" s="280"/>
      <c r="L122" s="280"/>
      <c r="M122" s="280"/>
      <c r="N122" s="280"/>
      <c r="O122" s="280"/>
      <c r="P122" s="280"/>
      <c r="Q122" s="280"/>
      <c r="R122" s="280"/>
      <c r="S122" s="273">
        <v>121</v>
      </c>
    </row>
    <row r="123" spans="1:19" s="82" customFormat="1" ht="15.75">
      <c r="A123" s="274" t="str">
        <f>IFERROR(IF(J123&lt;&gt;"",MAX($A$1:A122)+1,""),"")</f>
        <v/>
      </c>
      <c r="B123" s="275" t="str">
        <f>IFERROR(IF(J123="","",_xlfn.CONCAT($Y$2,_xlfn.CONCAT(IF(LEN(ドッグキャリー!$K$2)=1,0,""),ドッグキャリー!$K$2,_xlfn.CONCAT(IF(LEN(ドッグキャリー!$N$2)=1,0,""),ドッグキャリー!$N$2)))),"")</f>
        <v/>
      </c>
      <c r="C123" s="279"/>
      <c r="D123" s="279"/>
      <c r="E123" s="279"/>
      <c r="F123" s="280"/>
      <c r="G123" s="280"/>
      <c r="H123" s="280"/>
      <c r="I123" s="281" t="str">
        <f>IFERROR(IF(スキンタイト!N78=0,"",スキンタイト!E78),"")</f>
        <v/>
      </c>
      <c r="J123" s="280" t="str">
        <f>IFERROR(IF(スキンタイト!N78=0,"",スキンタイト!N78),"")</f>
        <v/>
      </c>
      <c r="K123" s="280"/>
      <c r="L123" s="280"/>
      <c r="M123" s="280"/>
      <c r="N123" s="280"/>
      <c r="O123" s="280"/>
      <c r="P123" s="280"/>
      <c r="Q123" s="280"/>
      <c r="R123" s="280"/>
      <c r="S123" s="273">
        <v>122</v>
      </c>
    </row>
    <row r="124" spans="1:19" s="82" customFormat="1" ht="15.75">
      <c r="A124" s="274" t="str">
        <f>IFERROR(IF(J124&lt;&gt;"",MAX($A$1:A123)+1,""),"")</f>
        <v/>
      </c>
      <c r="B124" s="275" t="str">
        <f>IFERROR(IF(J124="","",_xlfn.CONCAT($Y$2,_xlfn.CONCAT(IF(LEN(ドッグキャリー!$K$2)=1,0,""),ドッグキャリー!$K$2,_xlfn.CONCAT(IF(LEN(ドッグキャリー!$N$2)=1,0,""),ドッグキャリー!$N$2)))),"")</f>
        <v/>
      </c>
      <c r="C124" s="279"/>
      <c r="D124" s="279"/>
      <c r="E124" s="279"/>
      <c r="F124" s="280"/>
      <c r="G124" s="280"/>
      <c r="H124" s="280"/>
      <c r="I124" s="281" t="str">
        <f>IFERROR(IF(スキンタイト!N79=0,"",スキンタイト!E79),"")</f>
        <v/>
      </c>
      <c r="J124" s="280" t="str">
        <f>IFERROR(IF(スキンタイト!N79=0,"",スキンタイト!N79),"")</f>
        <v/>
      </c>
      <c r="K124" s="280"/>
      <c r="L124" s="280"/>
      <c r="M124" s="280"/>
      <c r="N124" s="280"/>
      <c r="O124" s="280"/>
      <c r="P124" s="280"/>
      <c r="Q124" s="280"/>
      <c r="R124" s="280"/>
      <c r="S124" s="273">
        <v>123</v>
      </c>
    </row>
    <row r="125" spans="1:19" s="82" customFormat="1" ht="15.75">
      <c r="A125" s="274" t="str">
        <f>IFERROR(IF(J125&lt;&gt;"",MAX($A$1:A124)+1,""),"")</f>
        <v/>
      </c>
      <c r="B125" s="275" t="str">
        <f>IFERROR(IF(J125="","",_xlfn.CONCAT($Y$2,_xlfn.CONCAT(IF(LEN(ドッグキャリー!$K$2)=1,0,""),ドッグキャリー!$K$2,_xlfn.CONCAT(IF(LEN(ドッグキャリー!$N$2)=1,0,""),ドッグキャリー!$N$2)))),"")</f>
        <v/>
      </c>
      <c r="C125" s="279"/>
      <c r="D125" s="279"/>
      <c r="E125" s="279"/>
      <c r="F125" s="280"/>
      <c r="G125" s="280"/>
      <c r="H125" s="280"/>
      <c r="I125" s="281" t="str">
        <f>IFERROR(IF(スキンタイト!N80=0,"",スキンタイト!E80),"")</f>
        <v/>
      </c>
      <c r="J125" s="280" t="str">
        <f>IFERROR(IF(スキンタイト!N80=0,"",スキンタイト!N80),"")</f>
        <v/>
      </c>
      <c r="K125" s="280"/>
      <c r="L125" s="280"/>
      <c r="M125" s="280"/>
      <c r="N125" s="280"/>
      <c r="O125" s="280"/>
      <c r="P125" s="280"/>
      <c r="Q125" s="280"/>
      <c r="R125" s="280"/>
      <c r="S125" s="273">
        <v>124</v>
      </c>
    </row>
    <row r="126" spans="1:19" s="82" customFormat="1" ht="15.75">
      <c r="A126" s="274" t="str">
        <f>IFERROR(IF(J126&lt;&gt;"",MAX($A$1:A125)+1,""),"")</f>
        <v/>
      </c>
      <c r="B126" s="275" t="str">
        <f>IFERROR(IF(J126="","",_xlfn.CONCAT($Y$2,_xlfn.CONCAT(IF(LEN(ドッグキャリー!$K$2)=1,0,""),ドッグキャリー!$K$2,_xlfn.CONCAT(IF(LEN(ドッグキャリー!$N$2)=1,0,""),ドッグキャリー!$N$2)))),"")</f>
        <v/>
      </c>
      <c r="C126" s="279"/>
      <c r="D126" s="279"/>
      <c r="E126" s="279"/>
      <c r="F126" s="280"/>
      <c r="G126" s="280"/>
      <c r="H126" s="280"/>
      <c r="I126" s="281" t="str">
        <f>IFERROR(IF(スキンタイト!N81=0,"",スキンタイト!E81),"")</f>
        <v/>
      </c>
      <c r="J126" s="280" t="str">
        <f>IFERROR(IF(スキンタイト!N81=0,"",スキンタイト!N81),"")</f>
        <v/>
      </c>
      <c r="K126" s="280"/>
      <c r="L126" s="280"/>
      <c r="M126" s="280"/>
      <c r="N126" s="280"/>
      <c r="O126" s="280"/>
      <c r="P126" s="280"/>
      <c r="Q126" s="280"/>
      <c r="R126" s="280"/>
      <c r="S126" s="273">
        <v>125</v>
      </c>
    </row>
    <row r="127" spans="1:19" s="82" customFormat="1" ht="15.75">
      <c r="A127" s="274" t="str">
        <f>IFERROR(IF(J127&lt;&gt;"",MAX($A$1:A126)+1,""),"")</f>
        <v/>
      </c>
      <c r="B127" s="275" t="str">
        <f>IFERROR(IF(J127="","",_xlfn.CONCAT($Y$2,_xlfn.CONCAT(IF(LEN(ドッグキャリー!$K$2)=1,0,""),ドッグキャリー!$K$2,_xlfn.CONCAT(IF(LEN(ドッグキャリー!$N$2)=1,0,""),ドッグキャリー!$N$2)))),"")</f>
        <v/>
      </c>
      <c r="C127" s="279"/>
      <c r="D127" s="279"/>
      <c r="E127" s="279"/>
      <c r="F127" s="280"/>
      <c r="G127" s="280"/>
      <c r="H127" s="280"/>
      <c r="I127" s="281" t="str">
        <f>IFERROR(IF(スキンタイト!N82=0,"",スキンタイト!E82),"")</f>
        <v/>
      </c>
      <c r="J127" s="280" t="str">
        <f>IFERROR(IF(スキンタイト!N82=0,"",スキンタイト!N82),"")</f>
        <v/>
      </c>
      <c r="K127" s="280"/>
      <c r="L127" s="280"/>
      <c r="M127" s="280"/>
      <c r="N127" s="280"/>
      <c r="O127" s="280"/>
      <c r="P127" s="280"/>
      <c r="Q127" s="280"/>
      <c r="R127" s="280"/>
      <c r="S127" s="273">
        <v>126</v>
      </c>
    </row>
    <row r="128" spans="1:19" s="82" customFormat="1" ht="15.75">
      <c r="A128" s="274" t="str">
        <f>IFERROR(IF(J128&lt;&gt;"",MAX($A$1:A127)+1,""),"")</f>
        <v/>
      </c>
      <c r="B128" s="275" t="str">
        <f>IFERROR(IF(J128="","",_xlfn.CONCAT($Y$2,_xlfn.CONCAT(IF(LEN(ドッグキャリー!$K$2)=1,0,""),ドッグキャリー!$K$2,_xlfn.CONCAT(IF(LEN(ドッグキャリー!$N$2)=1,0,""),ドッグキャリー!$N$2)))),"")</f>
        <v/>
      </c>
      <c r="C128" s="279"/>
      <c r="D128" s="279"/>
      <c r="E128" s="279"/>
      <c r="F128" s="280"/>
      <c r="G128" s="280"/>
      <c r="H128" s="280"/>
      <c r="I128" s="281" t="str">
        <f>IFERROR(IF(スキンタイト!N83=0,"",スキンタイト!E83),"")</f>
        <v/>
      </c>
      <c r="J128" s="280" t="str">
        <f>IFERROR(IF(スキンタイト!N83=0,"",スキンタイト!N83),"")</f>
        <v/>
      </c>
      <c r="K128" s="280"/>
      <c r="L128" s="280"/>
      <c r="M128" s="280"/>
      <c r="N128" s="280"/>
      <c r="O128" s="280"/>
      <c r="P128" s="280"/>
      <c r="Q128" s="280"/>
      <c r="R128" s="280"/>
      <c r="S128" s="273">
        <v>127</v>
      </c>
    </row>
    <row r="129" spans="1:19" s="82" customFormat="1" ht="15.75">
      <c r="A129" s="274" t="str">
        <f>IFERROR(IF(J129&lt;&gt;"",MAX($A$1:A128)+1,""),"")</f>
        <v/>
      </c>
      <c r="B129" s="275" t="str">
        <f>IFERROR(IF(J129="","",_xlfn.CONCAT($Y$2,_xlfn.CONCAT(IF(LEN(ドッグキャリー!$K$2)=1,0,""),ドッグキャリー!$K$2,_xlfn.CONCAT(IF(LEN(ドッグキャリー!$N$2)=1,0,""),ドッグキャリー!$N$2)))),"")</f>
        <v/>
      </c>
      <c r="C129" s="279"/>
      <c r="D129" s="279"/>
      <c r="E129" s="279"/>
      <c r="F129" s="280"/>
      <c r="G129" s="280"/>
      <c r="H129" s="280"/>
      <c r="I129" s="281" t="str">
        <f>IFERROR(IF(スキンタイト!N84=0,"",スキンタイト!E84),"")</f>
        <v/>
      </c>
      <c r="J129" s="280" t="str">
        <f>IFERROR(IF(スキンタイト!N84=0,"",スキンタイト!N84),"")</f>
        <v/>
      </c>
      <c r="K129" s="280"/>
      <c r="L129" s="280"/>
      <c r="M129" s="280"/>
      <c r="N129" s="280"/>
      <c r="O129" s="280"/>
      <c r="P129" s="280"/>
      <c r="Q129" s="280"/>
      <c r="R129" s="280"/>
      <c r="S129" s="273">
        <v>128</v>
      </c>
    </row>
    <row r="130" spans="1:19" s="82" customFormat="1" ht="15.75">
      <c r="A130" s="274" t="str">
        <f>IFERROR(IF(J130&lt;&gt;"",MAX($A$1:A129)+1,""),"")</f>
        <v/>
      </c>
      <c r="B130" s="275" t="str">
        <f>IFERROR(IF(J130="","",_xlfn.CONCAT($Y$2,_xlfn.CONCAT(IF(LEN(ドッグキャリー!$K$2)=1,0,""),ドッグキャリー!$K$2,_xlfn.CONCAT(IF(LEN(ドッグキャリー!$N$2)=1,0,""),ドッグキャリー!$N$2)))),"")</f>
        <v/>
      </c>
      <c r="C130" s="279"/>
      <c r="D130" s="279"/>
      <c r="E130" s="279"/>
      <c r="F130" s="280"/>
      <c r="G130" s="280"/>
      <c r="H130" s="280"/>
      <c r="I130" s="281" t="str">
        <f>IFERROR(IF(スキンタイト!N85=0,"",スキンタイト!E85),"")</f>
        <v/>
      </c>
      <c r="J130" s="280" t="str">
        <f>IFERROR(IF(スキンタイト!N85=0,"",スキンタイト!N85),"")</f>
        <v/>
      </c>
      <c r="K130" s="280"/>
      <c r="L130" s="280"/>
      <c r="M130" s="280"/>
      <c r="N130" s="280"/>
      <c r="O130" s="280"/>
      <c r="P130" s="280"/>
      <c r="Q130" s="280"/>
      <c r="R130" s="280"/>
      <c r="S130" s="273">
        <v>129</v>
      </c>
    </row>
    <row r="131" spans="1:19" s="82" customFormat="1" ht="15.75">
      <c r="A131" s="274" t="str">
        <f>IFERROR(IF(J131&lt;&gt;"",MAX($A$1:A130)+1,""),"")</f>
        <v/>
      </c>
      <c r="B131" s="275" t="str">
        <f>IFERROR(IF(J131="","",_xlfn.CONCAT($Y$2,_xlfn.CONCAT(IF(LEN(ドッグキャリー!$K$2)=1,0,""),ドッグキャリー!$K$2,_xlfn.CONCAT(IF(LEN(ドッグキャリー!$N$2)=1,0,""),ドッグキャリー!$N$2)))),"")</f>
        <v/>
      </c>
      <c r="C131" s="279"/>
      <c r="D131" s="279"/>
      <c r="E131" s="279"/>
      <c r="F131" s="280"/>
      <c r="G131" s="280"/>
      <c r="H131" s="280"/>
      <c r="I131" s="281" t="str">
        <f>IFERROR(IF(スキンタイト!N86=0,"",スキンタイト!E86),"")</f>
        <v/>
      </c>
      <c r="J131" s="280" t="str">
        <f>IFERROR(IF(スキンタイト!N86=0,"",スキンタイト!N86),"")</f>
        <v/>
      </c>
      <c r="K131" s="280"/>
      <c r="L131" s="280"/>
      <c r="M131" s="280"/>
      <c r="N131" s="280"/>
      <c r="O131" s="280"/>
      <c r="P131" s="280"/>
      <c r="Q131" s="280"/>
      <c r="R131" s="280"/>
      <c r="S131" s="273">
        <v>130</v>
      </c>
    </row>
    <row r="132" spans="1:19" s="82" customFormat="1" ht="15.75">
      <c r="A132" s="274" t="str">
        <f>IFERROR(IF(J132&lt;&gt;"",MAX($A$1:A131)+1,""),"")</f>
        <v/>
      </c>
      <c r="B132" s="275" t="str">
        <f>IFERROR(IF(J132="","",_xlfn.CONCAT($Y$2,_xlfn.CONCAT(IF(LEN(ドッグキャリー!$K$2)=1,0,""),ドッグキャリー!$K$2,_xlfn.CONCAT(IF(LEN(ドッグキャリー!$N$2)=1,0,""),ドッグキャリー!$N$2)))),"")</f>
        <v/>
      </c>
      <c r="C132" s="279"/>
      <c r="D132" s="279"/>
      <c r="E132" s="279"/>
      <c r="F132" s="280"/>
      <c r="G132" s="280"/>
      <c r="H132" s="280"/>
      <c r="I132" s="281" t="str">
        <f>IFERROR(IF(スキンタイト!N87=0,"",スキンタイト!E87),"")</f>
        <v/>
      </c>
      <c r="J132" s="280" t="str">
        <f>IFERROR(IF(スキンタイト!N87=0,"",スキンタイト!N87),"")</f>
        <v/>
      </c>
      <c r="K132" s="280"/>
      <c r="L132" s="280"/>
      <c r="M132" s="280"/>
      <c r="N132" s="280"/>
      <c r="O132" s="280"/>
      <c r="P132" s="280"/>
      <c r="Q132" s="280"/>
      <c r="R132" s="280"/>
      <c r="S132" s="273">
        <v>131</v>
      </c>
    </row>
    <row r="133" spans="1:19" s="82" customFormat="1" ht="15.75">
      <c r="A133" s="274" t="str">
        <f>IFERROR(IF(J133&lt;&gt;"",MAX($A$1:A132)+1,""),"")</f>
        <v/>
      </c>
      <c r="B133" s="275" t="str">
        <f>IFERROR(IF(J133="","",_xlfn.CONCAT($Y$2,_xlfn.CONCAT(IF(LEN(ドッグキャリー!$K$2)=1,0,""),ドッグキャリー!$K$2,_xlfn.CONCAT(IF(LEN(ドッグキャリー!$N$2)=1,0,""),ドッグキャリー!$N$2)))),"")</f>
        <v/>
      </c>
      <c r="C133" s="279"/>
      <c r="D133" s="279"/>
      <c r="E133" s="279"/>
      <c r="F133" s="280"/>
      <c r="G133" s="280"/>
      <c r="H133" s="280"/>
      <c r="I133" s="281" t="str">
        <f>IFERROR(IF(スキンタイト!N88=0,"",スキンタイト!E88),"")</f>
        <v/>
      </c>
      <c r="J133" s="280" t="str">
        <f>IFERROR(IF(スキンタイト!N88=0,"",スキンタイト!N88),"")</f>
        <v/>
      </c>
      <c r="K133" s="280"/>
      <c r="L133" s="280"/>
      <c r="M133" s="280"/>
      <c r="N133" s="280"/>
      <c r="O133" s="280"/>
      <c r="P133" s="280"/>
      <c r="Q133" s="280"/>
      <c r="R133" s="280"/>
      <c r="S133" s="273">
        <v>132</v>
      </c>
    </row>
    <row r="134" spans="1:19" s="82" customFormat="1" ht="15.75">
      <c r="A134" s="274" t="str">
        <f>IFERROR(IF(J134&lt;&gt;"",MAX($A$1:A133)+1,""),"")</f>
        <v/>
      </c>
      <c r="B134" s="275" t="str">
        <f>IFERROR(IF(J134="","",_xlfn.CONCAT($Y$2,_xlfn.CONCAT(IF(LEN(ドッグキャリー!$K$2)=1,0,""),ドッグキャリー!$K$2,_xlfn.CONCAT(IF(LEN(ドッグキャリー!$N$2)=1,0,""),ドッグキャリー!$N$2)))),"")</f>
        <v/>
      </c>
      <c r="C134" s="279"/>
      <c r="D134" s="279"/>
      <c r="E134" s="279"/>
      <c r="F134" s="280"/>
      <c r="G134" s="280"/>
      <c r="H134" s="280"/>
      <c r="I134" s="281" t="str">
        <f>IFERROR(IF(スキンタイト!N89=0,"",スキンタイト!E89),"")</f>
        <v/>
      </c>
      <c r="J134" s="280" t="str">
        <f>IFERROR(IF(スキンタイト!N89=0,"",スキンタイト!N89),"")</f>
        <v/>
      </c>
      <c r="K134" s="280"/>
      <c r="L134" s="280"/>
      <c r="M134" s="280"/>
      <c r="N134" s="280"/>
      <c r="O134" s="280"/>
      <c r="P134" s="280"/>
      <c r="Q134" s="280"/>
      <c r="R134" s="280"/>
      <c r="S134" s="273">
        <v>133</v>
      </c>
    </row>
    <row r="135" spans="1:19" s="82" customFormat="1" ht="15.75">
      <c r="A135" s="274" t="str">
        <f>IFERROR(IF(J135&lt;&gt;"",MAX($A$1:A134)+1,""),"")</f>
        <v/>
      </c>
      <c r="B135" s="275" t="str">
        <f>IFERROR(IF(J135="","",_xlfn.CONCAT($Y$2,_xlfn.CONCAT(IF(LEN(ドッグキャリー!$K$2)=1,0,""),ドッグキャリー!$K$2,_xlfn.CONCAT(IF(LEN(ドッグキャリー!$N$2)=1,0,""),ドッグキャリー!$N$2)))),"")</f>
        <v/>
      </c>
      <c r="C135" s="279"/>
      <c r="D135" s="279"/>
      <c r="E135" s="279"/>
      <c r="F135" s="280"/>
      <c r="G135" s="280"/>
      <c r="H135" s="280"/>
      <c r="I135" s="281" t="str">
        <f>IFERROR(IF(スキンタイト!N90=0,"",スキンタイト!E90),"")</f>
        <v/>
      </c>
      <c r="J135" s="280" t="str">
        <f>IFERROR(IF(スキンタイト!N90=0,"",スキンタイト!N90),"")</f>
        <v/>
      </c>
      <c r="K135" s="280"/>
      <c r="L135" s="280"/>
      <c r="M135" s="280"/>
      <c r="N135" s="280"/>
      <c r="O135" s="280"/>
      <c r="P135" s="280"/>
      <c r="Q135" s="280"/>
      <c r="R135" s="280"/>
      <c r="S135" s="273">
        <v>134</v>
      </c>
    </row>
    <row r="136" spans="1:19" s="82" customFormat="1" ht="15.75">
      <c r="A136" s="274" t="str">
        <f>IFERROR(IF(J136&lt;&gt;"",MAX($A$1:A135)+1,""),"")</f>
        <v/>
      </c>
      <c r="B136" s="275" t="str">
        <f>IFERROR(IF(J136="","",_xlfn.CONCAT($Y$2,_xlfn.CONCAT(IF(LEN(ドッグキャリー!$K$2)=1,0,""),ドッグキャリー!$K$2,_xlfn.CONCAT(IF(LEN(ドッグキャリー!$N$2)=1,0,""),ドッグキャリー!$N$2)))),"")</f>
        <v/>
      </c>
      <c r="C136" s="279"/>
      <c r="D136" s="279"/>
      <c r="E136" s="279"/>
      <c r="F136" s="280"/>
      <c r="G136" s="280"/>
      <c r="H136" s="280"/>
      <c r="I136" s="281" t="str">
        <f>IFERROR(IF(スキンタイト!N91=0,"",スキンタイト!E91),"")</f>
        <v/>
      </c>
      <c r="J136" s="280" t="str">
        <f>IFERROR(IF(スキンタイト!N91=0,"",スキンタイト!N91),"")</f>
        <v/>
      </c>
      <c r="K136" s="280"/>
      <c r="L136" s="280"/>
      <c r="M136" s="280"/>
      <c r="N136" s="280"/>
      <c r="O136" s="280"/>
      <c r="P136" s="280"/>
      <c r="Q136" s="280"/>
      <c r="R136" s="280"/>
      <c r="S136" s="273">
        <v>135</v>
      </c>
    </row>
    <row r="137" spans="1:19" s="82" customFormat="1" ht="15.75">
      <c r="A137" s="274" t="str">
        <f>IFERROR(IF(J137&lt;&gt;"",MAX($A$1:A136)+1,""),"")</f>
        <v/>
      </c>
      <c r="B137" s="275" t="str">
        <f>IFERROR(IF(J137="","",_xlfn.CONCAT($Y$2,_xlfn.CONCAT(IF(LEN(ドッグキャリー!$K$2)=1,0,""),ドッグキャリー!$K$2,_xlfn.CONCAT(IF(LEN(ドッグキャリー!$N$2)=1,0,""),ドッグキャリー!$N$2)))),"")</f>
        <v/>
      </c>
      <c r="C137" s="279"/>
      <c r="D137" s="279"/>
      <c r="E137" s="279"/>
      <c r="F137" s="280"/>
      <c r="G137" s="280"/>
      <c r="H137" s="280"/>
      <c r="I137" s="281" t="str">
        <f>IFERROR(IF(スキンタイト!N92=0,"",スキンタイト!E92),"")</f>
        <v/>
      </c>
      <c r="J137" s="280" t="str">
        <f>IFERROR(IF(スキンタイト!N92=0,"",スキンタイト!N92),"")</f>
        <v/>
      </c>
      <c r="K137" s="280"/>
      <c r="L137" s="280"/>
      <c r="M137" s="280"/>
      <c r="N137" s="280"/>
      <c r="O137" s="280"/>
      <c r="P137" s="280"/>
      <c r="Q137" s="280"/>
      <c r="R137" s="280"/>
      <c r="S137" s="273">
        <v>136</v>
      </c>
    </row>
    <row r="138" spans="1:19" s="82" customFormat="1" ht="15.75">
      <c r="A138" s="274" t="str">
        <f>IFERROR(IF(J138&lt;&gt;"",MAX($A$1:A137)+1,""),"")</f>
        <v/>
      </c>
      <c r="B138" s="275" t="str">
        <f>IFERROR(IF(J138="","",_xlfn.CONCAT($Y$2,_xlfn.CONCAT(IF(LEN(ドッグキャリー!$K$2)=1,0,""),ドッグキャリー!$K$2,_xlfn.CONCAT(IF(LEN(ドッグキャリー!$N$2)=1,0,""),ドッグキャリー!$N$2)))),"")</f>
        <v/>
      </c>
      <c r="C138" s="279"/>
      <c r="D138" s="279"/>
      <c r="E138" s="279"/>
      <c r="F138" s="280"/>
      <c r="G138" s="280"/>
      <c r="H138" s="280"/>
      <c r="I138" s="281" t="str">
        <f>IFERROR(IF(スキンタイト!N93=0,"",スキンタイト!E93),"")</f>
        <v/>
      </c>
      <c r="J138" s="280" t="str">
        <f>IFERROR(IF(スキンタイト!N93=0,"",スキンタイト!N93),"")</f>
        <v/>
      </c>
      <c r="K138" s="280"/>
      <c r="L138" s="280"/>
      <c r="M138" s="280"/>
      <c r="N138" s="280"/>
      <c r="O138" s="280"/>
      <c r="P138" s="280"/>
      <c r="Q138" s="280"/>
      <c r="R138" s="280"/>
      <c r="S138" s="273">
        <v>137</v>
      </c>
    </row>
    <row r="139" spans="1:19" s="82" customFormat="1" ht="15.75">
      <c r="A139" s="274" t="str">
        <f>IFERROR(IF(J139&lt;&gt;"",MAX($A$1:A138)+1,""),"")</f>
        <v/>
      </c>
      <c r="B139" s="275" t="str">
        <f>IFERROR(IF(J139="","",_xlfn.CONCAT($Y$2,_xlfn.CONCAT(IF(LEN(ドッグキャリー!$K$2)=1,0,""),ドッグキャリー!$K$2,_xlfn.CONCAT(IF(LEN(ドッグキャリー!$N$2)=1,0,""),ドッグキャリー!$N$2)))),"")</f>
        <v/>
      </c>
      <c r="C139" s="279"/>
      <c r="D139" s="279"/>
      <c r="E139" s="279"/>
      <c r="F139" s="280"/>
      <c r="G139" s="280"/>
      <c r="H139" s="280"/>
      <c r="I139" s="281" t="str">
        <f>IFERROR(IF(スキンタイト!N94=0,"",スキンタイト!E94),"")</f>
        <v/>
      </c>
      <c r="J139" s="280" t="str">
        <f>IFERROR(IF(スキンタイト!N94=0,"",スキンタイト!N94),"")</f>
        <v/>
      </c>
      <c r="K139" s="280"/>
      <c r="L139" s="280"/>
      <c r="M139" s="280"/>
      <c r="N139" s="280"/>
      <c r="O139" s="280"/>
      <c r="P139" s="280"/>
      <c r="Q139" s="280"/>
      <c r="R139" s="280"/>
      <c r="S139" s="273">
        <v>138</v>
      </c>
    </row>
    <row r="140" spans="1:19" s="82" customFormat="1" ht="15.75">
      <c r="A140" s="274" t="str">
        <f>IFERROR(IF(J140&lt;&gt;"",MAX($A$1:A139)+1,""),"")</f>
        <v/>
      </c>
      <c r="B140" s="275" t="str">
        <f>IFERROR(IF(J140="","",_xlfn.CONCAT($Y$2,_xlfn.CONCAT(IF(LEN(ドッグキャリー!$K$2)=1,0,""),ドッグキャリー!$K$2,_xlfn.CONCAT(IF(LEN(ドッグキャリー!$N$2)=1,0,""),ドッグキャリー!$N$2)))),"")</f>
        <v/>
      </c>
      <c r="C140" s="279"/>
      <c r="D140" s="279"/>
      <c r="E140" s="279"/>
      <c r="F140" s="280"/>
      <c r="G140" s="280"/>
      <c r="H140" s="280"/>
      <c r="I140" s="281" t="str">
        <f>IFERROR(IF(スキンタイト!N95=0,"",スキンタイト!E95),"")</f>
        <v/>
      </c>
      <c r="J140" s="280" t="str">
        <f>IFERROR(IF(スキンタイト!N95=0,"",スキンタイト!N95),"")</f>
        <v/>
      </c>
      <c r="K140" s="280"/>
      <c r="L140" s="280"/>
      <c r="M140" s="280"/>
      <c r="N140" s="280"/>
      <c r="O140" s="280"/>
      <c r="P140" s="280"/>
      <c r="Q140" s="280"/>
      <c r="R140" s="280"/>
      <c r="S140" s="273">
        <v>139</v>
      </c>
    </row>
    <row r="141" spans="1:19" s="82" customFormat="1" ht="15.75">
      <c r="A141" s="274" t="str">
        <f>IFERROR(IF(J141&lt;&gt;"",MAX($A$1:A140)+1,""),"")</f>
        <v/>
      </c>
      <c r="B141" s="275" t="str">
        <f>IFERROR(IF(J141="","",_xlfn.CONCAT($Y$2,_xlfn.CONCAT(IF(LEN(ドッグキャリー!$K$2)=1,0,""),ドッグキャリー!$K$2,_xlfn.CONCAT(IF(LEN(ドッグキャリー!$N$2)=1,0,""),ドッグキャリー!$N$2)))),"")</f>
        <v/>
      </c>
      <c r="C141" s="279"/>
      <c r="D141" s="279"/>
      <c r="E141" s="279"/>
      <c r="F141" s="280"/>
      <c r="G141" s="280"/>
      <c r="H141" s="280"/>
      <c r="I141" s="281" t="str">
        <f>IFERROR(IF(スキンタイト!N96=0,"",スキンタイト!E96),"")</f>
        <v/>
      </c>
      <c r="J141" s="280" t="str">
        <f>IFERROR(IF(スキンタイト!N96=0,"",スキンタイト!N96),"")</f>
        <v/>
      </c>
      <c r="K141" s="280"/>
      <c r="L141" s="280"/>
      <c r="M141" s="280"/>
      <c r="N141" s="280"/>
      <c r="O141" s="280"/>
      <c r="P141" s="280"/>
      <c r="Q141" s="280"/>
      <c r="R141" s="280"/>
      <c r="S141" s="273">
        <v>140</v>
      </c>
    </row>
    <row r="142" spans="1:19" s="82" customFormat="1" ht="15.75">
      <c r="A142" s="274" t="str">
        <f>IFERROR(IF(J142&lt;&gt;"",MAX($A$1:A141)+1,""),"")</f>
        <v/>
      </c>
      <c r="B142" s="275" t="str">
        <f>IFERROR(IF(J142="","",_xlfn.CONCAT($Y$2,_xlfn.CONCAT(IF(LEN(ドッグキャリー!$K$2)=1,0,""),ドッグキャリー!$K$2,_xlfn.CONCAT(IF(LEN(ドッグキャリー!$N$2)=1,0,""),ドッグキャリー!$N$2)))),"")</f>
        <v/>
      </c>
      <c r="C142" s="279"/>
      <c r="D142" s="279"/>
      <c r="E142" s="279"/>
      <c r="F142" s="280"/>
      <c r="G142" s="280"/>
      <c r="H142" s="280"/>
      <c r="I142" s="281" t="str">
        <f>IFERROR(IF(スキンタイト!N97=0,"",スキンタイト!E97),"")</f>
        <v/>
      </c>
      <c r="J142" s="280" t="str">
        <f>IFERROR(IF(スキンタイト!N97=0,"",スキンタイト!N97),"")</f>
        <v/>
      </c>
      <c r="K142" s="280"/>
      <c r="L142" s="280"/>
      <c r="M142" s="280"/>
      <c r="N142" s="280"/>
      <c r="O142" s="280"/>
      <c r="P142" s="280"/>
      <c r="Q142" s="280"/>
      <c r="R142" s="280"/>
      <c r="S142" s="273">
        <v>141</v>
      </c>
    </row>
    <row r="143" spans="1:19" s="82" customFormat="1" ht="15.75">
      <c r="A143" s="274" t="str">
        <f>IFERROR(IF(J143&lt;&gt;"",MAX($A$1:A142)+1,""),"")</f>
        <v/>
      </c>
      <c r="B143" s="275" t="str">
        <f>IFERROR(IF(J143="","",_xlfn.CONCAT($Y$2,_xlfn.CONCAT(IF(LEN(ドッグキャリー!$K$2)=1,0,""),ドッグキャリー!$K$2,_xlfn.CONCAT(IF(LEN(ドッグキャリー!$N$2)=1,0,""),ドッグキャリー!$N$2)))),"")</f>
        <v/>
      </c>
      <c r="C143" s="279"/>
      <c r="D143" s="279"/>
      <c r="E143" s="279"/>
      <c r="F143" s="280"/>
      <c r="G143" s="280"/>
      <c r="H143" s="280"/>
      <c r="I143" s="281" t="str">
        <f>IFERROR(IF(スキンタイト!N98=0,"",スキンタイト!E98),"")</f>
        <v/>
      </c>
      <c r="J143" s="280" t="str">
        <f>IFERROR(IF(スキンタイト!N98=0,"",スキンタイト!N98),"")</f>
        <v/>
      </c>
      <c r="K143" s="280"/>
      <c r="L143" s="280"/>
      <c r="M143" s="280"/>
      <c r="N143" s="280"/>
      <c r="O143" s="280"/>
      <c r="P143" s="280"/>
      <c r="Q143" s="280"/>
      <c r="R143" s="280"/>
      <c r="S143" s="273">
        <v>142</v>
      </c>
    </row>
    <row r="144" spans="1:19" s="82" customFormat="1" ht="15.75">
      <c r="A144" s="274" t="str">
        <f>IFERROR(IF(J144&lt;&gt;"",MAX($A$1:A143)+1,""),"")</f>
        <v/>
      </c>
      <c r="B144" s="275" t="str">
        <f>IFERROR(IF(J144="","",_xlfn.CONCAT($Y$2,_xlfn.CONCAT(IF(LEN(ドッグキャリー!$K$2)=1,0,""),ドッグキャリー!$K$2,_xlfn.CONCAT(IF(LEN(ドッグキャリー!$N$2)=1,0,""),ドッグキャリー!$N$2)))),"")</f>
        <v/>
      </c>
      <c r="C144" s="279"/>
      <c r="D144" s="279"/>
      <c r="E144" s="279"/>
      <c r="F144" s="280"/>
      <c r="G144" s="280"/>
      <c r="H144" s="280"/>
      <c r="I144" s="281" t="str">
        <f>IFERROR(IF(スキンタイト!N99=0,"",スキンタイト!E99),"")</f>
        <v/>
      </c>
      <c r="J144" s="280" t="str">
        <f>IFERROR(IF(スキンタイト!N99=0,"",スキンタイト!N99),"")</f>
        <v/>
      </c>
      <c r="K144" s="280"/>
      <c r="L144" s="280"/>
      <c r="M144" s="280"/>
      <c r="N144" s="280"/>
      <c r="O144" s="280"/>
      <c r="P144" s="280"/>
      <c r="Q144" s="280"/>
      <c r="R144" s="280"/>
      <c r="S144" s="273">
        <v>143</v>
      </c>
    </row>
    <row r="145" spans="1:19" s="82" customFormat="1" ht="15.75">
      <c r="A145" s="274" t="str">
        <f>IFERROR(IF(J145&lt;&gt;"",MAX($A$1:A144)+1,""),"")</f>
        <v/>
      </c>
      <c r="B145" s="275" t="str">
        <f>IFERROR(IF(J145="","",_xlfn.CONCAT($Y$2,_xlfn.CONCAT(IF(LEN(ドッグキャリー!$K$2)=1,0,""),ドッグキャリー!$K$2,_xlfn.CONCAT(IF(LEN(ドッグキャリー!$N$2)=1,0,""),ドッグキャリー!$N$2)))),"")</f>
        <v/>
      </c>
      <c r="C145" s="279"/>
      <c r="D145" s="279"/>
      <c r="E145" s="279"/>
      <c r="F145" s="280"/>
      <c r="G145" s="280"/>
      <c r="H145" s="280"/>
      <c r="I145" s="281" t="str">
        <f>IFERROR(IF(スキンタイト!N100=0,"",スキンタイト!E100),"")</f>
        <v/>
      </c>
      <c r="J145" s="280" t="str">
        <f>IFERROR(IF(スキンタイト!N100=0,"",スキンタイト!N100),"")</f>
        <v/>
      </c>
      <c r="K145" s="280"/>
      <c r="L145" s="280"/>
      <c r="M145" s="280"/>
      <c r="N145" s="280"/>
      <c r="O145" s="280"/>
      <c r="P145" s="280"/>
      <c r="Q145" s="280"/>
      <c r="R145" s="280"/>
      <c r="S145" s="273">
        <v>144</v>
      </c>
    </row>
    <row r="146" spans="1:19" s="82" customFormat="1" ht="15.75">
      <c r="A146" s="274" t="str">
        <f>IFERROR(IF(J146&lt;&gt;"",MAX($A$1:A145)+1,""),"")</f>
        <v/>
      </c>
      <c r="B146" s="275" t="str">
        <f>IFERROR(IF(J146="","",_xlfn.CONCAT($Y$2,_xlfn.CONCAT(IF(LEN(ドッグキャリー!$K$2)=1,0,""),ドッグキャリー!$K$2,_xlfn.CONCAT(IF(LEN(ドッグキャリー!$N$2)=1,0,""),ドッグキャリー!$N$2)))),"")</f>
        <v/>
      </c>
      <c r="C146" s="279"/>
      <c r="D146" s="279"/>
      <c r="E146" s="279"/>
      <c r="F146" s="280"/>
      <c r="G146" s="280"/>
      <c r="H146" s="280"/>
      <c r="I146" s="281" t="str">
        <f>IFERROR(IF(スキンタイト!N101=0,"",スキンタイト!E101),"")</f>
        <v/>
      </c>
      <c r="J146" s="280" t="str">
        <f>IFERROR(IF(スキンタイト!N101=0,"",スキンタイト!N101),"")</f>
        <v/>
      </c>
      <c r="K146" s="280"/>
      <c r="L146" s="280"/>
      <c r="M146" s="280"/>
      <c r="N146" s="280"/>
      <c r="O146" s="280"/>
      <c r="P146" s="280"/>
      <c r="Q146" s="280"/>
      <c r="R146" s="280"/>
      <c r="S146" s="273">
        <v>145</v>
      </c>
    </row>
    <row r="147" spans="1:19" s="82" customFormat="1" ht="15.75">
      <c r="A147" s="274" t="str">
        <f>IFERROR(IF(J147&lt;&gt;"",MAX($A$1:A146)+1,""),"")</f>
        <v/>
      </c>
      <c r="B147" s="275" t="str">
        <f>IFERROR(IF(J147="","",_xlfn.CONCAT($Y$2,_xlfn.CONCAT(IF(LEN(ドッグキャリー!$K$2)=1,0,""),ドッグキャリー!$K$2,_xlfn.CONCAT(IF(LEN(ドッグキャリー!$N$2)=1,0,""),ドッグキャリー!$N$2)))),"")</f>
        <v/>
      </c>
      <c r="C147" s="279"/>
      <c r="D147" s="279"/>
      <c r="E147" s="279"/>
      <c r="F147" s="280"/>
      <c r="G147" s="280"/>
      <c r="H147" s="280"/>
      <c r="I147" s="281" t="str">
        <f>IFERROR(IF(スキンタイト!N102=0,"",スキンタイト!E102),"")</f>
        <v/>
      </c>
      <c r="J147" s="280" t="str">
        <f>IFERROR(IF(スキンタイト!N102=0,"",スキンタイト!N102),"")</f>
        <v/>
      </c>
      <c r="K147" s="280"/>
      <c r="L147" s="280"/>
      <c r="M147" s="280"/>
      <c r="N147" s="280"/>
      <c r="O147" s="280"/>
      <c r="P147" s="280"/>
      <c r="Q147" s="280"/>
      <c r="R147" s="280"/>
      <c r="S147" s="273">
        <v>146</v>
      </c>
    </row>
    <row r="148" spans="1:19" s="82" customFormat="1" ht="15.75">
      <c r="A148" s="274" t="str">
        <f>IFERROR(IF(J148&lt;&gt;"",MAX($A$1:A147)+1,""),"")</f>
        <v/>
      </c>
      <c r="B148" s="275" t="str">
        <f>IFERROR(IF(J148="","",_xlfn.CONCAT($Y$2,_xlfn.CONCAT(IF(LEN(ドッグキャリー!$K$2)=1,0,""),ドッグキャリー!$K$2,_xlfn.CONCAT(IF(LEN(ドッグキャリー!$N$2)=1,0,""),ドッグキャリー!$N$2)))),"")</f>
        <v/>
      </c>
      <c r="C148" s="279"/>
      <c r="D148" s="279"/>
      <c r="E148" s="279"/>
      <c r="F148" s="280"/>
      <c r="G148" s="280"/>
      <c r="H148" s="280"/>
      <c r="I148" s="281" t="str">
        <f>IFERROR(IF(スキンタイト!N103=0,"",スキンタイト!E103),"")</f>
        <v/>
      </c>
      <c r="J148" s="280" t="str">
        <f>IFERROR(IF(スキンタイト!N103=0,"",スキンタイト!N103),"")</f>
        <v/>
      </c>
      <c r="K148" s="280"/>
      <c r="L148" s="280"/>
      <c r="M148" s="280"/>
      <c r="N148" s="280"/>
      <c r="O148" s="280"/>
      <c r="P148" s="280"/>
      <c r="Q148" s="280"/>
      <c r="R148" s="280"/>
      <c r="S148" s="273">
        <v>147</v>
      </c>
    </row>
    <row r="149" spans="1:19" s="82" customFormat="1" ht="15.75">
      <c r="A149" s="274" t="str">
        <f>IFERROR(IF(J149&lt;&gt;"",MAX($A$1:A148)+1,""),"")</f>
        <v/>
      </c>
      <c r="B149" s="275" t="str">
        <f>IFERROR(IF(J149="","",_xlfn.CONCAT($Y$2,_xlfn.CONCAT(IF(LEN(ドッグキャリー!$K$2)=1,0,""),ドッグキャリー!$K$2,_xlfn.CONCAT(IF(LEN(ドッグキャリー!$N$2)=1,0,""),ドッグキャリー!$N$2)))),"")</f>
        <v/>
      </c>
      <c r="C149" s="279"/>
      <c r="D149" s="279"/>
      <c r="E149" s="279"/>
      <c r="F149" s="280"/>
      <c r="G149" s="280"/>
      <c r="H149" s="280"/>
      <c r="I149" s="281" t="str">
        <f>IFERROR(IF(スキンタイト!N104=0,"",スキンタイト!E104),"")</f>
        <v/>
      </c>
      <c r="J149" s="280" t="str">
        <f>IFERROR(IF(スキンタイト!N104=0,"",スキンタイト!N104),"")</f>
        <v/>
      </c>
      <c r="K149" s="280"/>
      <c r="L149" s="280"/>
      <c r="M149" s="280"/>
      <c r="N149" s="280"/>
      <c r="O149" s="280"/>
      <c r="P149" s="280"/>
      <c r="Q149" s="280"/>
      <c r="R149" s="280"/>
      <c r="S149" s="273">
        <v>148</v>
      </c>
    </row>
    <row r="150" spans="1:19" s="82" customFormat="1" ht="15.75">
      <c r="A150" s="274" t="str">
        <f>IFERROR(IF(J150&lt;&gt;"",MAX($A$1:A149)+1,""),"")</f>
        <v/>
      </c>
      <c r="B150" s="275" t="str">
        <f>IFERROR(IF(J150="","",_xlfn.CONCAT($Y$2,_xlfn.CONCAT(IF(LEN(ドッグキャリー!$K$2)=1,0,""),ドッグキャリー!$K$2,_xlfn.CONCAT(IF(LEN(ドッグキャリー!$N$2)=1,0,""),ドッグキャリー!$N$2)))),"")</f>
        <v/>
      </c>
      <c r="C150" s="279"/>
      <c r="D150" s="279"/>
      <c r="E150" s="279"/>
      <c r="F150" s="280"/>
      <c r="G150" s="280"/>
      <c r="H150" s="280"/>
      <c r="I150" s="281" t="str">
        <f>IFERROR(IF(スキンタイト!N105=0,"",スキンタイト!E105),"")</f>
        <v/>
      </c>
      <c r="J150" s="280" t="str">
        <f>IFERROR(IF(スキンタイト!N105=0,"",スキンタイト!N105),"")</f>
        <v/>
      </c>
      <c r="K150" s="280"/>
      <c r="L150" s="280"/>
      <c r="M150" s="280"/>
      <c r="N150" s="280"/>
      <c r="O150" s="280"/>
      <c r="P150" s="280"/>
      <c r="Q150" s="280"/>
      <c r="R150" s="280"/>
      <c r="S150" s="273">
        <v>149</v>
      </c>
    </row>
    <row r="151" spans="1:19" s="82" customFormat="1" ht="15.75">
      <c r="A151" s="274" t="str">
        <f>IFERROR(IF(J151&lt;&gt;"",MAX($A$1:A150)+1,""),"")</f>
        <v/>
      </c>
      <c r="B151" s="275" t="str">
        <f>IFERROR(IF(J151="","",_xlfn.CONCAT($Y$2,_xlfn.CONCAT(IF(LEN(ドッグキャリー!$K$2)=1,0,""),ドッグキャリー!$K$2,_xlfn.CONCAT(IF(LEN(ドッグキャリー!$N$2)=1,0,""),ドッグキャリー!$N$2)))),"")</f>
        <v/>
      </c>
      <c r="C151" s="279"/>
      <c r="D151" s="279"/>
      <c r="E151" s="279"/>
      <c r="F151" s="280"/>
      <c r="G151" s="280"/>
      <c r="H151" s="280"/>
      <c r="I151" s="281" t="str">
        <f>IFERROR(IF(スキンタイト!N106=0,"",スキンタイト!E106),"")</f>
        <v/>
      </c>
      <c r="J151" s="280" t="str">
        <f>IFERROR(IF(スキンタイト!N106=0,"",スキンタイト!N106),"")</f>
        <v/>
      </c>
      <c r="K151" s="280"/>
      <c r="L151" s="280"/>
      <c r="M151" s="280"/>
      <c r="N151" s="280"/>
      <c r="O151" s="280"/>
      <c r="P151" s="280"/>
      <c r="Q151" s="280"/>
      <c r="R151" s="280"/>
      <c r="S151" s="273">
        <v>150</v>
      </c>
    </row>
    <row r="152" spans="1:19" s="82" customFormat="1" ht="15.75">
      <c r="A152" s="274" t="str">
        <f>IFERROR(IF(J152&lt;&gt;"",MAX($A$1:A151)+1,""),"")</f>
        <v/>
      </c>
      <c r="B152" s="275" t="str">
        <f>IFERROR(IF(J152="","",_xlfn.CONCAT($Y$2,_xlfn.CONCAT(IF(LEN(ドッグキャリー!$K$2)=1,0,""),ドッグキャリー!$K$2,_xlfn.CONCAT(IF(LEN(ドッグキャリー!$N$2)=1,0,""),ドッグキャリー!$N$2)))),"")</f>
        <v/>
      </c>
      <c r="C152" s="279"/>
      <c r="D152" s="279"/>
      <c r="E152" s="279"/>
      <c r="F152" s="280"/>
      <c r="G152" s="280"/>
      <c r="H152" s="280"/>
      <c r="I152" s="281" t="str">
        <f>IFERROR(IF(スキンタイト!N107=0,"",スキンタイト!E107),"")</f>
        <v/>
      </c>
      <c r="J152" s="280" t="str">
        <f>IFERROR(IF(スキンタイト!N107=0,"",スキンタイト!N107),"")</f>
        <v/>
      </c>
      <c r="K152" s="280"/>
      <c r="L152" s="280"/>
      <c r="M152" s="280"/>
      <c r="N152" s="280"/>
      <c r="O152" s="280"/>
      <c r="P152" s="280"/>
      <c r="Q152" s="280"/>
      <c r="R152" s="280"/>
      <c r="S152" s="273">
        <v>151</v>
      </c>
    </row>
    <row r="153" spans="1:19" s="82" customFormat="1" ht="15.75">
      <c r="A153" s="274" t="str">
        <f>IFERROR(IF(J153&lt;&gt;"",MAX($A$1:A152)+1,""),"")</f>
        <v/>
      </c>
      <c r="B153" s="275" t="str">
        <f>IFERROR(IF(J153="","",_xlfn.CONCAT($Y$2,_xlfn.CONCAT(IF(LEN(ドッグキャリー!$K$2)=1,0,""),ドッグキャリー!$K$2,_xlfn.CONCAT(IF(LEN(ドッグキャリー!$N$2)=1,0,""),ドッグキャリー!$N$2)))),"")</f>
        <v/>
      </c>
      <c r="C153" s="279"/>
      <c r="D153" s="279"/>
      <c r="E153" s="279"/>
      <c r="F153" s="280"/>
      <c r="G153" s="280"/>
      <c r="H153" s="280"/>
      <c r="I153" s="281" t="str">
        <f>IFERROR(IF(スキンタイト!N108=0,"",スキンタイト!E108),"")</f>
        <v/>
      </c>
      <c r="J153" s="280" t="str">
        <f>IFERROR(IF(スキンタイト!N108=0,"",スキンタイト!N108),"")</f>
        <v/>
      </c>
      <c r="K153" s="280"/>
      <c r="L153" s="280"/>
      <c r="M153" s="280"/>
      <c r="N153" s="280"/>
      <c r="O153" s="280"/>
      <c r="P153" s="280"/>
      <c r="Q153" s="280"/>
      <c r="R153" s="280"/>
      <c r="S153" s="273">
        <v>152</v>
      </c>
    </row>
    <row r="154" spans="1:19" s="82" customFormat="1" ht="15.75">
      <c r="A154" s="274" t="str">
        <f>IFERROR(IF(J154&lt;&gt;"",MAX($A$1:A153)+1,""),"")</f>
        <v/>
      </c>
      <c r="B154" s="275" t="str">
        <f>IFERROR(IF(J154="","",_xlfn.CONCAT($Y$2,_xlfn.CONCAT(IF(LEN(ドッグキャリー!$K$2)=1,0,""),ドッグキャリー!$K$2,_xlfn.CONCAT(IF(LEN(ドッグキャリー!$N$2)=1,0,""),ドッグキャリー!$N$2)))),"")</f>
        <v/>
      </c>
      <c r="C154" s="279"/>
      <c r="D154" s="279"/>
      <c r="E154" s="279"/>
      <c r="F154" s="280"/>
      <c r="G154" s="280"/>
      <c r="H154" s="280"/>
      <c r="I154" s="281" t="str">
        <f>IFERROR(IF(スキンタイト!N109=0,"",スキンタイト!E109),"")</f>
        <v/>
      </c>
      <c r="J154" s="280" t="str">
        <f>IFERROR(IF(スキンタイト!N109=0,"",スキンタイト!N109),"")</f>
        <v/>
      </c>
      <c r="K154" s="280"/>
      <c r="L154" s="280"/>
      <c r="M154" s="280"/>
      <c r="N154" s="280"/>
      <c r="O154" s="280"/>
      <c r="P154" s="280"/>
      <c r="Q154" s="280"/>
      <c r="R154" s="280"/>
      <c r="S154" s="273">
        <v>153</v>
      </c>
    </row>
    <row r="155" spans="1:19" s="82" customFormat="1" ht="15.75">
      <c r="A155" s="274" t="str">
        <f>IFERROR(IF(J155&lt;&gt;"",MAX($A$1:A154)+1,""),"")</f>
        <v/>
      </c>
      <c r="B155" s="275" t="str">
        <f>IFERROR(IF(J155="","",_xlfn.CONCAT($Y$2,_xlfn.CONCAT(IF(LEN(ドッグキャリー!$K$2)=1,0,""),ドッグキャリー!$K$2,_xlfn.CONCAT(IF(LEN(ドッグキャリー!$N$2)=1,0,""),ドッグキャリー!$N$2)))),"")</f>
        <v/>
      </c>
      <c r="C155" s="279"/>
      <c r="D155" s="279"/>
      <c r="E155" s="279"/>
      <c r="F155" s="280"/>
      <c r="G155" s="280"/>
      <c r="H155" s="280"/>
      <c r="I155" s="281" t="str">
        <f>IFERROR(IF(スキンタイト!N110=0,"",スキンタイト!E110),"")</f>
        <v/>
      </c>
      <c r="J155" s="280" t="str">
        <f>IFERROR(IF(スキンタイト!N110=0,"",スキンタイト!N110),"")</f>
        <v/>
      </c>
      <c r="K155" s="280"/>
      <c r="L155" s="280"/>
      <c r="M155" s="280"/>
      <c r="N155" s="280"/>
      <c r="O155" s="280"/>
      <c r="P155" s="280"/>
      <c r="Q155" s="280"/>
      <c r="R155" s="280"/>
      <c r="S155" s="273">
        <v>154</v>
      </c>
    </row>
    <row r="156" spans="1:19" s="82" customFormat="1" ht="15.75">
      <c r="A156" s="274" t="str">
        <f>IFERROR(IF(J156&lt;&gt;"",MAX($A$1:A155)+1,""),"")</f>
        <v/>
      </c>
      <c r="B156" s="275" t="str">
        <f>IFERROR(IF(J156="","",_xlfn.CONCAT($Y$2,_xlfn.CONCAT(IF(LEN(ドッグキャリー!$K$2)=1,0,""),ドッグキャリー!$K$2,_xlfn.CONCAT(IF(LEN(ドッグキャリー!$N$2)=1,0,""),ドッグキャリー!$N$2)))),"")</f>
        <v/>
      </c>
      <c r="C156" s="279"/>
      <c r="D156" s="279"/>
      <c r="E156" s="279"/>
      <c r="F156" s="280"/>
      <c r="G156" s="280"/>
      <c r="H156" s="280"/>
      <c r="I156" s="281" t="str">
        <f>IFERROR(IF(スキンタイト!N111=0,"",スキンタイト!E111),"")</f>
        <v/>
      </c>
      <c r="J156" s="280" t="str">
        <f>IFERROR(IF(スキンタイト!N111=0,"",スキンタイト!N111),"")</f>
        <v/>
      </c>
      <c r="K156" s="280"/>
      <c r="L156" s="280"/>
      <c r="M156" s="280"/>
      <c r="N156" s="280"/>
      <c r="O156" s="280"/>
      <c r="P156" s="280"/>
      <c r="Q156" s="280"/>
      <c r="R156" s="280"/>
      <c r="S156" s="273">
        <v>155</v>
      </c>
    </row>
    <row r="157" spans="1:19" s="82" customFormat="1" ht="15.75">
      <c r="A157" s="274" t="str">
        <f>IFERROR(IF(J157&lt;&gt;"",MAX($A$1:A156)+1,""),"")</f>
        <v/>
      </c>
      <c r="B157" s="275" t="str">
        <f>IFERROR(IF(J157="","",_xlfn.CONCAT($Y$2,_xlfn.CONCAT(IF(LEN(ドッグキャリー!$K$2)=1,0,""),ドッグキャリー!$K$2,_xlfn.CONCAT(IF(LEN(ドッグキャリー!$N$2)=1,0,""),ドッグキャリー!$N$2)))),"")</f>
        <v/>
      </c>
      <c r="C157" s="279"/>
      <c r="D157" s="279"/>
      <c r="E157" s="279"/>
      <c r="F157" s="280"/>
      <c r="G157" s="280"/>
      <c r="H157" s="280"/>
      <c r="I157" s="281" t="str">
        <f>IFERROR(IF(スキンタイト!N112=0,"",スキンタイト!E112),"")</f>
        <v/>
      </c>
      <c r="J157" s="280" t="str">
        <f>IFERROR(IF(スキンタイト!N112=0,"",スキンタイト!N112),"")</f>
        <v/>
      </c>
      <c r="K157" s="280"/>
      <c r="L157" s="280"/>
      <c r="M157" s="280"/>
      <c r="N157" s="280"/>
      <c r="O157" s="280"/>
      <c r="P157" s="280"/>
      <c r="Q157" s="280"/>
      <c r="R157" s="280"/>
      <c r="S157" s="273">
        <v>156</v>
      </c>
    </row>
    <row r="158" spans="1:19" s="82" customFormat="1" ht="15.75">
      <c r="A158" s="274" t="str">
        <f>IFERROR(IF(J158&lt;&gt;"",MAX($A$1:A157)+1,""),"")</f>
        <v/>
      </c>
      <c r="B158" s="275" t="str">
        <f>IFERROR(IF(J158="","",_xlfn.CONCAT($Y$2,_xlfn.CONCAT(IF(LEN(ドッグキャリー!$K$2)=1,0,""),ドッグキャリー!$K$2,_xlfn.CONCAT(IF(LEN(ドッグキャリー!$N$2)=1,0,""),ドッグキャリー!$N$2)))),"")</f>
        <v/>
      </c>
      <c r="C158" s="279"/>
      <c r="D158" s="279"/>
      <c r="E158" s="279"/>
      <c r="F158" s="280"/>
      <c r="G158" s="280"/>
      <c r="H158" s="280"/>
      <c r="I158" s="281" t="str">
        <f>IFERROR(IF(スキンタイト!N113=0,"",スキンタイト!E113),"")</f>
        <v/>
      </c>
      <c r="J158" s="280" t="str">
        <f>IFERROR(IF(スキンタイト!N113=0,"",スキンタイト!N113),"")</f>
        <v/>
      </c>
      <c r="K158" s="280"/>
      <c r="L158" s="280"/>
      <c r="M158" s="280"/>
      <c r="N158" s="280"/>
      <c r="O158" s="280"/>
      <c r="P158" s="280"/>
      <c r="Q158" s="280"/>
      <c r="R158" s="280"/>
      <c r="S158" s="273">
        <v>157</v>
      </c>
    </row>
    <row r="159" spans="1:19" s="82" customFormat="1" ht="15.75">
      <c r="A159" s="274" t="str">
        <f>IFERROR(IF(J159&lt;&gt;"",MAX($A$1:A158)+1,""),"")</f>
        <v/>
      </c>
      <c r="B159" s="275" t="str">
        <f>IFERROR(IF(J159="","",_xlfn.CONCAT($Y$2,_xlfn.CONCAT(IF(LEN(ドッグキャリー!$K$2)=1,0,""),ドッグキャリー!$K$2,_xlfn.CONCAT(IF(LEN(ドッグキャリー!$N$2)=1,0,""),ドッグキャリー!$N$2)))),"")</f>
        <v/>
      </c>
      <c r="C159" s="279"/>
      <c r="D159" s="279"/>
      <c r="E159" s="279"/>
      <c r="F159" s="280"/>
      <c r="G159" s="280"/>
      <c r="H159" s="280"/>
      <c r="I159" s="281" t="str">
        <f>IFERROR(IF(スキンタイト!N114=0,"",スキンタイト!E114),"")</f>
        <v/>
      </c>
      <c r="J159" s="280" t="str">
        <f>IFERROR(IF(スキンタイト!N114=0,"",スキンタイト!N114),"")</f>
        <v/>
      </c>
      <c r="K159" s="280"/>
      <c r="L159" s="280"/>
      <c r="M159" s="280"/>
      <c r="N159" s="280"/>
      <c r="O159" s="280"/>
      <c r="P159" s="280"/>
      <c r="Q159" s="280"/>
      <c r="R159" s="280"/>
      <c r="S159" s="273">
        <v>158</v>
      </c>
    </row>
    <row r="160" spans="1:19" s="82" customFormat="1" ht="15.75">
      <c r="A160" s="274" t="str">
        <f>IFERROR(IF(J160&lt;&gt;"",MAX($A$1:A159)+1,""),"")</f>
        <v/>
      </c>
      <c r="B160" s="275" t="str">
        <f>IFERROR(IF(J160="","",_xlfn.CONCAT($Y$2,_xlfn.CONCAT(IF(LEN(ドッグキャリー!$K$2)=1,0,""),ドッグキャリー!$K$2,_xlfn.CONCAT(IF(LEN(ドッグキャリー!$N$2)=1,0,""),ドッグキャリー!$N$2)))),"")</f>
        <v/>
      </c>
      <c r="C160" s="279"/>
      <c r="D160" s="279"/>
      <c r="E160" s="279"/>
      <c r="F160" s="280"/>
      <c r="G160" s="280"/>
      <c r="H160" s="280"/>
      <c r="I160" s="281" t="str">
        <f>IFERROR(IF(スキンタイト!N115=0,"",スキンタイト!E115),"")</f>
        <v/>
      </c>
      <c r="J160" s="280" t="str">
        <f>IFERROR(IF(スキンタイト!N115=0,"",スキンタイト!N115),"")</f>
        <v/>
      </c>
      <c r="K160" s="280"/>
      <c r="L160" s="280"/>
      <c r="M160" s="280"/>
      <c r="N160" s="280"/>
      <c r="O160" s="280"/>
      <c r="P160" s="280"/>
      <c r="Q160" s="280"/>
      <c r="R160" s="280"/>
      <c r="S160" s="273">
        <v>159</v>
      </c>
    </row>
    <row r="161" spans="1:19" s="82" customFormat="1" ht="15.75">
      <c r="A161" s="274" t="str">
        <f>IFERROR(IF(J161&lt;&gt;"",MAX($A$1:A160)+1,""),"")</f>
        <v/>
      </c>
      <c r="B161" s="275" t="str">
        <f>IFERROR(IF(J161="","",_xlfn.CONCAT($Y$2,_xlfn.CONCAT(IF(LEN(ドッグキャリー!$K$2)=1,0,""),ドッグキャリー!$K$2,_xlfn.CONCAT(IF(LEN(ドッグキャリー!$N$2)=1,0,""),ドッグキャリー!$N$2)))),"")</f>
        <v/>
      </c>
      <c r="C161" s="279"/>
      <c r="D161" s="279"/>
      <c r="E161" s="279"/>
      <c r="F161" s="280"/>
      <c r="G161" s="280"/>
      <c r="H161" s="280"/>
      <c r="I161" s="281" t="str">
        <f>IFERROR(IF(スキンタイト!N116=0,"",スキンタイト!E116),"")</f>
        <v/>
      </c>
      <c r="J161" s="280" t="str">
        <f>IFERROR(IF(スキンタイト!N116=0,"",スキンタイト!N116),"")</f>
        <v/>
      </c>
      <c r="K161" s="280"/>
      <c r="L161" s="280"/>
      <c r="M161" s="280"/>
      <c r="N161" s="280"/>
      <c r="O161" s="280"/>
      <c r="P161" s="280"/>
      <c r="Q161" s="280"/>
      <c r="R161" s="280"/>
      <c r="S161" s="273">
        <v>160</v>
      </c>
    </row>
    <row r="162" spans="1:19" s="82" customFormat="1" ht="15.75">
      <c r="A162" s="274" t="str">
        <f>IFERROR(IF(J162&lt;&gt;"",MAX($A$1:A161)+1,""),"")</f>
        <v/>
      </c>
      <c r="B162" s="275" t="str">
        <f>IFERROR(IF(J162="","",_xlfn.CONCAT($Y$2,_xlfn.CONCAT(IF(LEN(ドッグキャリー!$K$2)=1,0,""),ドッグキャリー!$K$2,_xlfn.CONCAT(IF(LEN(ドッグキャリー!$N$2)=1,0,""),ドッグキャリー!$N$2)))),"")</f>
        <v/>
      </c>
      <c r="C162" s="279"/>
      <c r="D162" s="279"/>
      <c r="E162" s="279"/>
      <c r="F162" s="280"/>
      <c r="G162" s="280"/>
      <c r="H162" s="280"/>
      <c r="I162" s="281" t="str">
        <f>IFERROR(IF(スキンタイト!N117=0,"",スキンタイト!E117),"")</f>
        <v/>
      </c>
      <c r="J162" s="280" t="str">
        <f>IFERROR(IF(スキンタイト!N117=0,"",スキンタイト!N117),"")</f>
        <v/>
      </c>
      <c r="K162" s="280"/>
      <c r="L162" s="280"/>
      <c r="M162" s="280"/>
      <c r="N162" s="280"/>
      <c r="O162" s="280"/>
      <c r="P162" s="280"/>
      <c r="Q162" s="280"/>
      <c r="R162" s="280"/>
      <c r="S162" s="273">
        <v>161</v>
      </c>
    </row>
    <row r="163" spans="1:19" s="82" customFormat="1" ht="15.75">
      <c r="A163" s="274" t="str">
        <f>IFERROR(IF(J163&lt;&gt;"",MAX($A$1:A162)+1,""),"")</f>
        <v/>
      </c>
      <c r="B163" s="275" t="str">
        <f>IFERROR(IF(J163="","",_xlfn.CONCAT($Y$2,_xlfn.CONCAT(IF(LEN(ドッグキャリー!$K$2)=1,0,""),ドッグキャリー!$K$2,_xlfn.CONCAT(IF(LEN(ドッグキャリー!$N$2)=1,0,""),ドッグキャリー!$N$2)))),"")</f>
        <v/>
      </c>
      <c r="C163" s="279"/>
      <c r="D163" s="279"/>
      <c r="E163" s="279"/>
      <c r="F163" s="280"/>
      <c r="G163" s="280"/>
      <c r="H163" s="280"/>
      <c r="I163" s="281" t="str">
        <f>IFERROR(IF(スキンタイト!N118=0,"",スキンタイト!E118),"")</f>
        <v/>
      </c>
      <c r="J163" s="280" t="str">
        <f>IFERROR(IF(スキンタイト!N118=0,"",スキンタイト!N118),"")</f>
        <v/>
      </c>
      <c r="K163" s="280"/>
      <c r="L163" s="280"/>
      <c r="M163" s="280"/>
      <c r="N163" s="280"/>
      <c r="O163" s="280"/>
      <c r="P163" s="280"/>
      <c r="Q163" s="280"/>
      <c r="R163" s="280"/>
      <c r="S163" s="273">
        <v>162</v>
      </c>
    </row>
    <row r="164" spans="1:19" s="82" customFormat="1" ht="15.75">
      <c r="A164" s="274" t="str">
        <f>IFERROR(IF(J164&lt;&gt;"",MAX($A$1:A163)+1,""),"")</f>
        <v/>
      </c>
      <c r="B164" s="275" t="str">
        <f>IFERROR(IF(J164="","",_xlfn.CONCAT($Y$2,_xlfn.CONCAT(IF(LEN(ドッグキャリー!$K$2)=1,0,""),ドッグキャリー!$K$2,_xlfn.CONCAT(IF(LEN(ドッグキャリー!$N$2)=1,0,""),ドッグキャリー!$N$2)))),"")</f>
        <v/>
      </c>
      <c r="C164" s="279"/>
      <c r="D164" s="279"/>
      <c r="E164" s="279"/>
      <c r="F164" s="280"/>
      <c r="G164" s="280"/>
      <c r="H164" s="280"/>
      <c r="I164" s="281" t="str">
        <f>IFERROR(IF(スキンタイト!N119=0,"",スキンタイト!E119),"")</f>
        <v/>
      </c>
      <c r="J164" s="280" t="str">
        <f>IFERROR(IF(スキンタイト!N119=0,"",スキンタイト!N119),"")</f>
        <v/>
      </c>
      <c r="K164" s="280"/>
      <c r="L164" s="280"/>
      <c r="M164" s="280"/>
      <c r="N164" s="280"/>
      <c r="O164" s="280"/>
      <c r="P164" s="280"/>
      <c r="Q164" s="280"/>
      <c r="R164" s="280"/>
      <c r="S164" s="273">
        <v>163</v>
      </c>
    </row>
    <row r="165" spans="1:19" s="82" customFormat="1" ht="15.75">
      <c r="A165" s="274" t="str">
        <f>IFERROR(IF(J165&lt;&gt;"",MAX($A$1:A164)+1,""),"")</f>
        <v/>
      </c>
      <c r="B165" s="275" t="str">
        <f>IFERROR(IF(J165="","",_xlfn.CONCAT($Y$2,_xlfn.CONCAT(IF(LEN(ドッグキャリー!$K$2)=1,0,""),ドッグキャリー!$K$2,_xlfn.CONCAT(IF(LEN(ドッグキャリー!$N$2)=1,0,""),ドッグキャリー!$N$2)))),"")</f>
        <v/>
      </c>
      <c r="C165" s="279"/>
      <c r="D165" s="279"/>
      <c r="E165" s="279"/>
      <c r="F165" s="280"/>
      <c r="G165" s="280"/>
      <c r="H165" s="280"/>
      <c r="I165" s="281" t="str">
        <f>IFERROR(IF(スキンタイト!N120=0,"",スキンタイト!E120),"")</f>
        <v/>
      </c>
      <c r="J165" s="280" t="str">
        <f>IFERROR(IF(スキンタイト!N120=0,"",スキンタイト!N120),"")</f>
        <v/>
      </c>
      <c r="K165" s="280"/>
      <c r="L165" s="280"/>
      <c r="M165" s="280"/>
      <c r="N165" s="280"/>
      <c r="O165" s="280"/>
      <c r="P165" s="280"/>
      <c r="Q165" s="280"/>
      <c r="R165" s="280"/>
      <c r="S165" s="273">
        <v>164</v>
      </c>
    </row>
    <row r="166" spans="1:19" s="82" customFormat="1" ht="15.75">
      <c r="A166" s="274" t="str">
        <f>IFERROR(IF(J166&lt;&gt;"",MAX($A$1:A165)+1,""),"")</f>
        <v/>
      </c>
      <c r="B166" s="275" t="str">
        <f>IFERROR(IF(J166="","",_xlfn.CONCAT($Y$2,_xlfn.CONCAT(IF(LEN(ドッグキャリー!$K$2)=1,0,""),ドッグキャリー!$K$2,_xlfn.CONCAT(IF(LEN(ドッグキャリー!$N$2)=1,0,""),ドッグキャリー!$N$2)))),"")</f>
        <v/>
      </c>
      <c r="C166" s="279"/>
      <c r="D166" s="279"/>
      <c r="E166" s="279"/>
      <c r="F166" s="280"/>
      <c r="G166" s="280"/>
      <c r="H166" s="280"/>
      <c r="I166" s="281" t="str">
        <f>IFERROR(IF(スキンタイト!N121=0,"",スキンタイト!E121),"")</f>
        <v/>
      </c>
      <c r="J166" s="280" t="str">
        <f>IFERROR(IF(スキンタイト!N121=0,"",スキンタイト!N121),"")</f>
        <v/>
      </c>
      <c r="K166" s="280"/>
      <c r="L166" s="280"/>
      <c r="M166" s="280"/>
      <c r="N166" s="280"/>
      <c r="O166" s="280"/>
      <c r="P166" s="280"/>
      <c r="Q166" s="280"/>
      <c r="R166" s="280"/>
      <c r="S166" s="273">
        <v>165</v>
      </c>
    </row>
    <row r="167" spans="1:19" s="82" customFormat="1" ht="15.75">
      <c r="A167" s="274" t="str">
        <f>IFERROR(IF(J167&lt;&gt;"",MAX($A$1:A166)+1,""),"")</f>
        <v/>
      </c>
      <c r="B167" s="275" t="str">
        <f>IFERROR(IF(J167="","",_xlfn.CONCAT($Y$2,_xlfn.CONCAT(IF(LEN(ドッグキャリー!$K$2)=1,0,""),ドッグキャリー!$K$2,_xlfn.CONCAT(IF(LEN(ドッグキャリー!$N$2)=1,0,""),ドッグキャリー!$N$2)))),"")</f>
        <v/>
      </c>
      <c r="C167" s="279"/>
      <c r="D167" s="279"/>
      <c r="E167" s="279"/>
      <c r="F167" s="280"/>
      <c r="G167" s="280"/>
      <c r="H167" s="280"/>
      <c r="I167" s="281" t="str">
        <f>IFERROR(IF(スキンタイト!N122=0,"",スキンタイト!E122),"")</f>
        <v/>
      </c>
      <c r="J167" s="280" t="str">
        <f>IFERROR(IF(スキンタイト!N122=0,"",スキンタイト!N122),"")</f>
        <v/>
      </c>
      <c r="K167" s="280"/>
      <c r="L167" s="280"/>
      <c r="M167" s="280"/>
      <c r="N167" s="280"/>
      <c r="O167" s="280"/>
      <c r="P167" s="280"/>
      <c r="Q167" s="280"/>
      <c r="R167" s="280"/>
      <c r="S167" s="273">
        <v>166</v>
      </c>
    </row>
    <row r="168" spans="1:19" s="82" customFormat="1" ht="15.75">
      <c r="A168" s="274" t="str">
        <f>IFERROR(IF(J168&lt;&gt;"",MAX($A$1:A167)+1,""),"")</f>
        <v/>
      </c>
      <c r="B168" s="275" t="str">
        <f>IFERROR(IF(J168="","",_xlfn.CONCAT($Y$2,_xlfn.CONCAT(IF(LEN(ドッグキャリー!$K$2)=1,0,""),ドッグキャリー!$K$2,_xlfn.CONCAT(IF(LEN(ドッグキャリー!$N$2)=1,0,""),ドッグキャリー!$N$2)))),"")</f>
        <v/>
      </c>
      <c r="C168" s="279"/>
      <c r="D168" s="279"/>
      <c r="E168" s="279"/>
      <c r="F168" s="280"/>
      <c r="G168" s="280"/>
      <c r="H168" s="280"/>
      <c r="I168" s="281" t="str">
        <f>IFERROR(IF(スキンタイト!N123=0,"",スキンタイト!E123),"")</f>
        <v/>
      </c>
      <c r="J168" s="280" t="str">
        <f>IFERROR(IF(スキンタイト!N123=0,"",スキンタイト!N123),"")</f>
        <v/>
      </c>
      <c r="K168" s="280"/>
      <c r="L168" s="280"/>
      <c r="M168" s="280"/>
      <c r="N168" s="280"/>
      <c r="O168" s="280"/>
      <c r="P168" s="280"/>
      <c r="Q168" s="280"/>
      <c r="R168" s="280"/>
      <c r="S168" s="273">
        <v>167</v>
      </c>
    </row>
    <row r="169" spans="1:19" s="82" customFormat="1" ht="15.75">
      <c r="A169" s="274" t="str">
        <f>IFERROR(IF(J169&lt;&gt;"",MAX($A$1:A168)+1,""),"")</f>
        <v/>
      </c>
      <c r="B169" s="275" t="str">
        <f>IFERROR(IF(J169="","",_xlfn.CONCAT($Y$2,_xlfn.CONCAT(IF(LEN(ドッグキャリー!$K$2)=1,0,""),ドッグキャリー!$K$2,_xlfn.CONCAT(IF(LEN(ドッグキャリー!$N$2)=1,0,""),ドッグキャリー!$N$2)))),"")</f>
        <v/>
      </c>
      <c r="C169" s="279"/>
      <c r="D169" s="279"/>
      <c r="E169" s="279"/>
      <c r="F169" s="280"/>
      <c r="G169" s="280"/>
      <c r="H169" s="280"/>
      <c r="I169" s="281" t="str">
        <f>IFERROR(IF(スキンタイト!N124=0,"",スキンタイト!E124),"")</f>
        <v/>
      </c>
      <c r="J169" s="280" t="str">
        <f>IFERROR(IF(スキンタイト!N124=0,"",スキンタイト!N124),"")</f>
        <v/>
      </c>
      <c r="K169" s="280"/>
      <c r="L169" s="280"/>
      <c r="M169" s="280"/>
      <c r="N169" s="280"/>
      <c r="O169" s="280"/>
      <c r="P169" s="280"/>
      <c r="Q169" s="280"/>
      <c r="R169" s="280"/>
      <c r="S169" s="273">
        <v>168</v>
      </c>
    </row>
    <row r="170" spans="1:19" s="82" customFormat="1" ht="15.75">
      <c r="A170" s="274" t="str">
        <f>IFERROR(IF(J170&lt;&gt;"",MAX($A$1:A169)+1,""),"")</f>
        <v/>
      </c>
      <c r="B170" s="275" t="str">
        <f>IFERROR(IF(J170="","",_xlfn.CONCAT($Y$2,_xlfn.CONCAT(IF(LEN(ドッグキャリー!$K$2)=1,0,""),ドッグキャリー!$K$2,_xlfn.CONCAT(IF(LEN(ドッグキャリー!$N$2)=1,0,""),ドッグキャリー!$N$2)))),"")</f>
        <v/>
      </c>
      <c r="C170" s="279"/>
      <c r="D170" s="279"/>
      <c r="E170" s="279"/>
      <c r="F170" s="280"/>
      <c r="G170" s="280"/>
      <c r="H170" s="280"/>
      <c r="I170" s="281" t="str">
        <f>IFERROR(IF(スキンタイト!N125=0,"",スキンタイト!E125),"")</f>
        <v/>
      </c>
      <c r="J170" s="280" t="str">
        <f>IFERROR(IF(スキンタイト!N125=0,"",スキンタイト!N125),"")</f>
        <v/>
      </c>
      <c r="K170" s="280"/>
      <c r="L170" s="280"/>
      <c r="M170" s="280"/>
      <c r="N170" s="280"/>
      <c r="O170" s="280"/>
      <c r="P170" s="280"/>
      <c r="Q170" s="280"/>
      <c r="R170" s="280"/>
      <c r="S170" s="273">
        <v>169</v>
      </c>
    </row>
    <row r="171" spans="1:19" s="82" customFormat="1" ht="15.75">
      <c r="A171" s="274" t="str">
        <f>IFERROR(IF(J171&lt;&gt;"",MAX($A$1:A170)+1,""),"")</f>
        <v/>
      </c>
      <c r="B171" s="275" t="str">
        <f>IFERROR(IF(J171="","",_xlfn.CONCAT($Y$2,_xlfn.CONCAT(IF(LEN(ドッグキャリー!$K$2)=1,0,""),ドッグキャリー!$K$2,_xlfn.CONCAT(IF(LEN(ドッグキャリー!$N$2)=1,0,""),ドッグキャリー!$N$2)))),"")</f>
        <v/>
      </c>
      <c r="C171" s="279"/>
      <c r="D171" s="279"/>
      <c r="E171" s="279"/>
      <c r="F171" s="280"/>
      <c r="G171" s="280"/>
      <c r="H171" s="280"/>
      <c r="I171" s="281" t="str">
        <f>IFERROR(IF(スキンタイト!N126=0,"",スキンタイト!E126),"")</f>
        <v/>
      </c>
      <c r="J171" s="280" t="str">
        <f>IFERROR(IF(スキンタイト!N126=0,"",スキンタイト!N126),"")</f>
        <v/>
      </c>
      <c r="K171" s="280"/>
      <c r="L171" s="280"/>
      <c r="M171" s="280"/>
      <c r="N171" s="280"/>
      <c r="O171" s="280"/>
      <c r="P171" s="280"/>
      <c r="Q171" s="280"/>
      <c r="R171" s="280"/>
      <c r="S171" s="273">
        <v>170</v>
      </c>
    </row>
    <row r="172" spans="1:19" s="82" customFormat="1" ht="15.75">
      <c r="A172" s="274" t="str">
        <f>IFERROR(IF(J172&lt;&gt;"",MAX($A$1:A171)+1,""),"")</f>
        <v/>
      </c>
      <c r="B172" s="275" t="str">
        <f>IFERROR(IF(J172="","",_xlfn.CONCAT($Y$2,_xlfn.CONCAT(IF(LEN(ドッグキャリー!$K$2)=1,0,""),ドッグキャリー!$K$2,_xlfn.CONCAT(IF(LEN(ドッグキャリー!$N$2)=1,0,""),ドッグキャリー!$N$2)))),"")</f>
        <v/>
      </c>
      <c r="C172" s="279"/>
      <c r="D172" s="279"/>
      <c r="E172" s="279"/>
      <c r="F172" s="280"/>
      <c r="G172" s="280"/>
      <c r="H172" s="280"/>
      <c r="I172" s="281" t="str">
        <f>IFERROR(IF(スキンタイト!N127=0,"",スキンタイト!E127),"")</f>
        <v/>
      </c>
      <c r="J172" s="280" t="str">
        <f>IFERROR(IF(スキンタイト!N127=0,"",スキンタイト!N127),"")</f>
        <v/>
      </c>
      <c r="K172" s="280"/>
      <c r="L172" s="280"/>
      <c r="M172" s="280"/>
      <c r="N172" s="280"/>
      <c r="O172" s="280"/>
      <c r="P172" s="280"/>
      <c r="Q172" s="280"/>
      <c r="R172" s="280"/>
      <c r="S172" s="273">
        <v>171</v>
      </c>
    </row>
    <row r="173" spans="1:19" s="82" customFormat="1" ht="15.75">
      <c r="A173" s="274" t="str">
        <f>IFERROR(IF(J173&lt;&gt;"",MAX($A$1:A172)+1,""),"")</f>
        <v/>
      </c>
      <c r="B173" s="275" t="str">
        <f>IFERROR(IF(J173="","",_xlfn.CONCAT($Y$2,_xlfn.CONCAT(IF(LEN(ドッグキャリー!$K$2)=1,0,""),ドッグキャリー!$K$2,_xlfn.CONCAT(IF(LEN(ドッグキャリー!$N$2)=1,0,""),ドッグキャリー!$N$2)))),"")</f>
        <v/>
      </c>
      <c r="C173" s="279"/>
      <c r="D173" s="279"/>
      <c r="E173" s="279"/>
      <c r="F173" s="280"/>
      <c r="G173" s="280"/>
      <c r="H173" s="280"/>
      <c r="I173" s="281" t="str">
        <f>IFERROR(IF(スキンタイト!N128=0,"",スキンタイト!E128),"")</f>
        <v/>
      </c>
      <c r="J173" s="280" t="str">
        <f>IFERROR(IF(スキンタイト!N128=0,"",スキンタイト!N128),"")</f>
        <v/>
      </c>
      <c r="K173" s="280"/>
      <c r="L173" s="280"/>
      <c r="M173" s="280"/>
      <c r="N173" s="280"/>
      <c r="O173" s="280"/>
      <c r="P173" s="280"/>
      <c r="Q173" s="280"/>
      <c r="R173" s="280"/>
      <c r="S173" s="273">
        <v>172</v>
      </c>
    </row>
    <row r="174" spans="1:19" s="82" customFormat="1" ht="15.75">
      <c r="A174" s="274" t="str">
        <f>IFERROR(IF(J174&lt;&gt;"",MAX($A$1:A173)+1,""),"")</f>
        <v/>
      </c>
      <c r="B174" s="275" t="str">
        <f>IFERROR(IF(J174="","",_xlfn.CONCAT($Y$2,_xlfn.CONCAT(IF(LEN(ドッグキャリー!$K$2)=1,0,""),ドッグキャリー!$K$2,_xlfn.CONCAT(IF(LEN(ドッグキャリー!$N$2)=1,0,""),ドッグキャリー!$N$2)))),"")</f>
        <v/>
      </c>
      <c r="C174" s="279"/>
      <c r="D174" s="279"/>
      <c r="E174" s="279"/>
      <c r="F174" s="280"/>
      <c r="G174" s="280"/>
      <c r="H174" s="280"/>
      <c r="I174" s="281" t="str">
        <f>IFERROR(IF(スキンタイト!N129=0,"",スキンタイト!E129),"")</f>
        <v/>
      </c>
      <c r="J174" s="280" t="str">
        <f>IFERROR(IF(スキンタイト!N129=0,"",スキンタイト!N129),"")</f>
        <v/>
      </c>
      <c r="K174" s="280"/>
      <c r="L174" s="280"/>
      <c r="M174" s="280"/>
      <c r="N174" s="280"/>
      <c r="O174" s="280"/>
      <c r="P174" s="280"/>
      <c r="Q174" s="280"/>
      <c r="R174" s="280"/>
      <c r="S174" s="273">
        <v>173</v>
      </c>
    </row>
    <row r="175" spans="1:19" s="82" customFormat="1" ht="15.75">
      <c r="A175" s="274" t="str">
        <f>IFERROR(IF(J175&lt;&gt;"",MAX($A$1:A174)+1,""),"")</f>
        <v/>
      </c>
      <c r="B175" s="275" t="str">
        <f>IFERROR(IF(J175="","",_xlfn.CONCAT($Y$2,_xlfn.CONCAT(IF(LEN(ドッグキャリー!$K$2)=1,0,""),ドッグキャリー!$K$2,_xlfn.CONCAT(IF(LEN(ドッグキャリー!$N$2)=1,0,""),ドッグキャリー!$N$2)))),"")</f>
        <v/>
      </c>
      <c r="C175" s="279"/>
      <c r="D175" s="279"/>
      <c r="E175" s="279"/>
      <c r="F175" s="280"/>
      <c r="G175" s="280"/>
      <c r="H175" s="280"/>
      <c r="I175" s="281" t="str">
        <f>IFERROR(IF(スキンタイト!N130=0,"",スキンタイト!E130),"")</f>
        <v/>
      </c>
      <c r="J175" s="280" t="str">
        <f>IFERROR(IF(スキンタイト!N130=0,"",スキンタイト!N130),"")</f>
        <v/>
      </c>
      <c r="K175" s="280"/>
      <c r="L175" s="280"/>
      <c r="M175" s="280"/>
      <c r="N175" s="280"/>
      <c r="O175" s="280"/>
      <c r="P175" s="280"/>
      <c r="Q175" s="280"/>
      <c r="R175" s="280"/>
      <c r="S175" s="273">
        <v>174</v>
      </c>
    </row>
    <row r="176" spans="1:19" s="82" customFormat="1" ht="15.75">
      <c r="A176" s="274" t="str">
        <f>IFERROR(IF(J176&lt;&gt;"",MAX($A$1:A175)+1,""),"")</f>
        <v/>
      </c>
      <c r="B176" s="275" t="str">
        <f>IFERROR(IF(J176="","",_xlfn.CONCAT($Y$2,_xlfn.CONCAT(IF(LEN(ドッグキャリー!$K$2)=1,0,""),ドッグキャリー!$K$2,_xlfn.CONCAT(IF(LEN(ドッグキャリー!$N$2)=1,0,""),ドッグキャリー!$N$2)))),"")</f>
        <v/>
      </c>
      <c r="C176" s="279"/>
      <c r="D176" s="279"/>
      <c r="E176" s="279"/>
      <c r="F176" s="280"/>
      <c r="G176" s="280"/>
      <c r="H176" s="280"/>
      <c r="I176" s="281" t="str">
        <f>IFERROR(IF(スキンタイト!N131=0,"",スキンタイト!E131),"")</f>
        <v/>
      </c>
      <c r="J176" s="280" t="str">
        <f>IFERROR(IF(スキンタイト!N131=0,"",スキンタイト!N131),"")</f>
        <v/>
      </c>
      <c r="K176" s="280"/>
      <c r="L176" s="280"/>
      <c r="M176" s="280"/>
      <c r="N176" s="280"/>
      <c r="O176" s="280"/>
      <c r="P176" s="280"/>
      <c r="Q176" s="280"/>
      <c r="R176" s="280"/>
      <c r="S176" s="273">
        <v>175</v>
      </c>
    </row>
    <row r="177" spans="1:19" s="82" customFormat="1" ht="15.75">
      <c r="A177" s="274" t="str">
        <f>IFERROR(IF(J177&lt;&gt;"",MAX($A$1:A176)+1,""),"")</f>
        <v/>
      </c>
      <c r="B177" s="275" t="str">
        <f>IFERROR(IF(J177="","",_xlfn.CONCAT($Y$2,_xlfn.CONCAT(IF(LEN(ドッグキャリー!$K$2)=1,0,""),ドッグキャリー!$K$2,_xlfn.CONCAT(IF(LEN(ドッグキャリー!$N$2)=1,0,""),ドッグキャリー!$N$2)))),"")</f>
        <v/>
      </c>
      <c r="C177" s="279"/>
      <c r="D177" s="279"/>
      <c r="E177" s="279"/>
      <c r="F177" s="280"/>
      <c r="G177" s="280"/>
      <c r="H177" s="280"/>
      <c r="I177" s="281" t="str">
        <f>IFERROR(IF(スキンタイト!N132=0,"",スキンタイト!E132),"")</f>
        <v/>
      </c>
      <c r="J177" s="280" t="str">
        <f>IFERROR(IF(スキンタイト!N132=0,"",スキンタイト!N132),"")</f>
        <v/>
      </c>
      <c r="K177" s="280"/>
      <c r="L177" s="280"/>
      <c r="M177" s="280"/>
      <c r="N177" s="280"/>
      <c r="O177" s="280"/>
      <c r="P177" s="280"/>
      <c r="Q177" s="280"/>
      <c r="R177" s="280"/>
      <c r="S177" s="273">
        <v>176</v>
      </c>
    </row>
    <row r="178" spans="1:19" s="82" customFormat="1" ht="15.75">
      <c r="A178" s="274" t="str">
        <f>IFERROR(IF(J178&lt;&gt;"",MAX($A$1:A177)+1,""),"")</f>
        <v/>
      </c>
      <c r="B178" s="275" t="str">
        <f>IFERROR(IF(J178="","",_xlfn.CONCAT($Y$2,_xlfn.CONCAT(IF(LEN(ドッグキャリー!$K$2)=1,0,""),ドッグキャリー!$K$2,_xlfn.CONCAT(IF(LEN(ドッグキャリー!$N$2)=1,0,""),ドッグキャリー!$N$2)))),"")</f>
        <v/>
      </c>
      <c r="C178" s="279"/>
      <c r="D178" s="279"/>
      <c r="E178" s="279"/>
      <c r="F178" s="280"/>
      <c r="G178" s="280"/>
      <c r="H178" s="280"/>
      <c r="I178" s="281" t="str">
        <f>IFERROR(IF(スキンタイト!N133=0,"",スキンタイト!E133),"")</f>
        <v/>
      </c>
      <c r="J178" s="280" t="str">
        <f>IFERROR(IF(スキンタイト!N133=0,"",スキンタイト!N133),"")</f>
        <v/>
      </c>
      <c r="K178" s="280"/>
      <c r="L178" s="280"/>
      <c r="M178" s="280"/>
      <c r="N178" s="280"/>
      <c r="O178" s="280"/>
      <c r="P178" s="280"/>
      <c r="Q178" s="280"/>
      <c r="R178" s="280"/>
      <c r="S178" s="273">
        <v>177</v>
      </c>
    </row>
    <row r="179" spans="1:19" s="82" customFormat="1" ht="15.75">
      <c r="A179" s="274" t="str">
        <f>IFERROR(IF(J179&lt;&gt;"",MAX($A$1:A178)+1,""),"")</f>
        <v/>
      </c>
      <c r="B179" s="275" t="str">
        <f>IFERROR(IF(J179="","",_xlfn.CONCAT($Y$2,_xlfn.CONCAT(IF(LEN(ドッグキャリー!$K$2)=1,0,""),ドッグキャリー!$K$2,_xlfn.CONCAT(IF(LEN(ドッグキャリー!$N$2)=1,0,""),ドッグキャリー!$N$2)))),"")</f>
        <v/>
      </c>
      <c r="C179" s="279"/>
      <c r="D179" s="279"/>
      <c r="E179" s="279"/>
      <c r="F179" s="280"/>
      <c r="G179" s="280"/>
      <c r="H179" s="280"/>
      <c r="I179" s="281" t="str">
        <f>IFERROR(IF(スキンタイト!N134=0,"",スキンタイト!E134),"")</f>
        <v/>
      </c>
      <c r="J179" s="280" t="str">
        <f>IFERROR(IF(スキンタイト!N134=0,"",スキンタイト!N134),"")</f>
        <v/>
      </c>
      <c r="K179" s="280"/>
      <c r="L179" s="280"/>
      <c r="M179" s="280"/>
      <c r="N179" s="280"/>
      <c r="O179" s="280"/>
      <c r="P179" s="280"/>
      <c r="Q179" s="280"/>
      <c r="R179" s="280"/>
      <c r="S179" s="273">
        <v>178</v>
      </c>
    </row>
    <row r="180" spans="1:19" s="82" customFormat="1" ht="15.75">
      <c r="A180" s="274" t="str">
        <f>IFERROR(IF(J180&lt;&gt;"",MAX($A$1:A179)+1,""),"")</f>
        <v/>
      </c>
      <c r="B180" s="275" t="str">
        <f>IFERROR(IF(J180="","",_xlfn.CONCAT($Y$2,_xlfn.CONCAT(IF(LEN(ドッグキャリー!$K$2)=1,0,""),ドッグキャリー!$K$2,_xlfn.CONCAT(IF(LEN(ドッグキャリー!$N$2)=1,0,""),ドッグキャリー!$N$2)))),"")</f>
        <v/>
      </c>
      <c r="C180" s="279"/>
      <c r="D180" s="279"/>
      <c r="E180" s="279"/>
      <c r="F180" s="280"/>
      <c r="G180" s="280"/>
      <c r="H180" s="280"/>
      <c r="I180" s="281" t="str">
        <f>IFERROR(IF(スキンタイト!N135=0,"",スキンタイト!E135),"")</f>
        <v/>
      </c>
      <c r="J180" s="280" t="str">
        <f>IFERROR(IF(スキンタイト!N135=0,"",スキンタイト!N135),"")</f>
        <v/>
      </c>
      <c r="K180" s="280"/>
      <c r="L180" s="280"/>
      <c r="M180" s="280"/>
      <c r="N180" s="280"/>
      <c r="O180" s="280"/>
      <c r="P180" s="280"/>
      <c r="Q180" s="280"/>
      <c r="R180" s="280"/>
      <c r="S180" s="273">
        <v>179</v>
      </c>
    </row>
    <row r="181" spans="1:19" s="82" customFormat="1" ht="15.75">
      <c r="A181" s="274" t="str">
        <f>IFERROR(IF(J181&lt;&gt;"",MAX($A$1:A180)+1,""),"")</f>
        <v/>
      </c>
      <c r="B181" s="275" t="str">
        <f>IFERROR(IF(J181="","",_xlfn.CONCAT($Y$2,_xlfn.CONCAT(IF(LEN(ドッグキャリー!$K$2)=1,0,""),ドッグキャリー!$K$2,_xlfn.CONCAT(IF(LEN(ドッグキャリー!$N$2)=1,0,""),ドッグキャリー!$N$2)))),"")</f>
        <v/>
      </c>
      <c r="C181" s="279"/>
      <c r="D181" s="279"/>
      <c r="E181" s="279"/>
      <c r="F181" s="280"/>
      <c r="G181" s="280"/>
      <c r="H181" s="280"/>
      <c r="I181" s="281" t="str">
        <f>IFERROR(IF(スキンタイト!N136=0,"",スキンタイト!E136),"")</f>
        <v/>
      </c>
      <c r="J181" s="280" t="str">
        <f>IFERROR(IF(スキンタイト!N136=0,"",スキンタイト!N136),"")</f>
        <v/>
      </c>
      <c r="K181" s="280"/>
      <c r="L181" s="280"/>
      <c r="M181" s="280"/>
      <c r="N181" s="280"/>
      <c r="O181" s="280"/>
      <c r="P181" s="280"/>
      <c r="Q181" s="280"/>
      <c r="R181" s="280"/>
      <c r="S181" s="273">
        <v>180</v>
      </c>
    </row>
    <row r="182" spans="1:19" s="82" customFormat="1" ht="15.75">
      <c r="A182" s="274" t="str">
        <f>IFERROR(IF(J182&lt;&gt;"",MAX($A$1:A181)+1,""),"")</f>
        <v/>
      </c>
      <c r="B182" s="275" t="str">
        <f>IFERROR(IF(J182="","",_xlfn.CONCAT($Y$2,_xlfn.CONCAT(IF(LEN(ドッグキャリー!$K$2)=1,0,""),ドッグキャリー!$K$2,_xlfn.CONCAT(IF(LEN(ドッグキャリー!$N$2)=1,0,""),ドッグキャリー!$N$2)))),"")</f>
        <v/>
      </c>
      <c r="C182" s="279"/>
      <c r="D182" s="279"/>
      <c r="E182" s="279"/>
      <c r="F182" s="280"/>
      <c r="G182" s="280"/>
      <c r="H182" s="280"/>
      <c r="I182" s="281" t="str">
        <f>IFERROR(IF(スキンタイト!N137=0,"",スキンタイト!E137),"")</f>
        <v/>
      </c>
      <c r="J182" s="280" t="str">
        <f>IFERROR(IF(スキンタイト!N137=0,"",スキンタイト!N137),"")</f>
        <v/>
      </c>
      <c r="K182" s="280"/>
      <c r="L182" s="280"/>
      <c r="M182" s="280"/>
      <c r="N182" s="280"/>
      <c r="O182" s="280"/>
      <c r="P182" s="280"/>
      <c r="Q182" s="280"/>
      <c r="R182" s="280"/>
      <c r="S182" s="273">
        <v>181</v>
      </c>
    </row>
    <row r="183" spans="1:19" s="82" customFormat="1" ht="15.75">
      <c r="A183" s="274" t="str">
        <f>IFERROR(IF(J183&lt;&gt;"",MAX($A$1:A182)+1,""),"")</f>
        <v/>
      </c>
      <c r="B183" s="275" t="str">
        <f>IFERROR(IF(J183="","",_xlfn.CONCAT($Y$2,_xlfn.CONCAT(IF(LEN(ドッグキャリー!$K$2)=1,0,""),ドッグキャリー!$K$2,_xlfn.CONCAT(IF(LEN(ドッグキャリー!$N$2)=1,0,""),ドッグキャリー!$N$2)))),"")</f>
        <v/>
      </c>
      <c r="C183" s="279"/>
      <c r="D183" s="279"/>
      <c r="E183" s="279"/>
      <c r="F183" s="280"/>
      <c r="G183" s="280"/>
      <c r="H183" s="280"/>
      <c r="I183" s="281" t="str">
        <f>IFERROR(IF(スキンタイト!N138=0,"",スキンタイト!E138),"")</f>
        <v/>
      </c>
      <c r="J183" s="280" t="str">
        <f>IFERROR(IF(スキンタイト!N138=0,"",スキンタイト!N138),"")</f>
        <v/>
      </c>
      <c r="K183" s="280"/>
      <c r="L183" s="280"/>
      <c r="M183" s="280"/>
      <c r="N183" s="280"/>
      <c r="O183" s="280"/>
      <c r="P183" s="280"/>
      <c r="Q183" s="280"/>
      <c r="R183" s="280"/>
      <c r="S183" s="273">
        <v>182</v>
      </c>
    </row>
    <row r="184" spans="1:19" s="82" customFormat="1" ht="15.75">
      <c r="A184" s="274" t="str">
        <f>IFERROR(IF(J184&lt;&gt;"",MAX($A$1:A183)+1,""),"")</f>
        <v/>
      </c>
      <c r="B184" s="275" t="str">
        <f>IFERROR(IF(J184="","",_xlfn.CONCAT($Y$2,_xlfn.CONCAT(IF(LEN(ドッグキャリー!$K$2)=1,0,""),ドッグキャリー!$K$2,_xlfn.CONCAT(IF(LEN(ドッグキャリー!$N$2)=1,0,""),ドッグキャリー!$N$2)))),"")</f>
        <v/>
      </c>
      <c r="C184" s="279"/>
      <c r="D184" s="279"/>
      <c r="E184" s="279"/>
      <c r="F184" s="280"/>
      <c r="G184" s="280"/>
      <c r="H184" s="280"/>
      <c r="I184" s="281" t="str">
        <f>IFERROR(IF(スキンタイト!N139=0,"",スキンタイト!E139),"")</f>
        <v/>
      </c>
      <c r="J184" s="280" t="str">
        <f>IFERROR(IF(スキンタイト!N139=0,"",スキンタイト!N139),"")</f>
        <v/>
      </c>
      <c r="K184" s="280"/>
      <c r="L184" s="280"/>
      <c r="M184" s="280"/>
      <c r="N184" s="280"/>
      <c r="O184" s="280"/>
      <c r="P184" s="280"/>
      <c r="Q184" s="280"/>
      <c r="R184" s="280"/>
      <c r="S184" s="273">
        <v>183</v>
      </c>
    </row>
    <row r="185" spans="1:19" s="82" customFormat="1" ht="15.75">
      <c r="A185" s="274" t="str">
        <f>IFERROR(IF(J185&lt;&gt;"",MAX($A$1:A184)+1,""),"")</f>
        <v/>
      </c>
      <c r="B185" s="275" t="str">
        <f>IFERROR(IF(J185="","",_xlfn.CONCAT($Y$2,_xlfn.CONCAT(IF(LEN(ドッグキャリー!$K$2)=1,0,""),ドッグキャリー!$K$2,_xlfn.CONCAT(IF(LEN(ドッグキャリー!$N$2)=1,0,""),ドッグキャリー!$N$2)))),"")</f>
        <v/>
      </c>
      <c r="C185" s="279"/>
      <c r="D185" s="279"/>
      <c r="E185" s="279"/>
      <c r="F185" s="280"/>
      <c r="G185" s="280"/>
      <c r="H185" s="280"/>
      <c r="I185" s="281" t="str">
        <f>IFERROR(IF(スキンタイト!N140=0,"",スキンタイト!E140),"")</f>
        <v/>
      </c>
      <c r="J185" s="280" t="str">
        <f>IFERROR(IF(スキンタイト!N140=0,"",スキンタイト!N140),"")</f>
        <v/>
      </c>
      <c r="K185" s="280"/>
      <c r="L185" s="280"/>
      <c r="M185" s="280"/>
      <c r="N185" s="280"/>
      <c r="O185" s="280"/>
      <c r="P185" s="280"/>
      <c r="Q185" s="280"/>
      <c r="R185" s="280"/>
      <c r="S185" s="273">
        <v>184</v>
      </c>
    </row>
    <row r="186" spans="1:19" s="82" customFormat="1" ht="15.75">
      <c r="A186" s="274" t="str">
        <f>IFERROR(IF(J186&lt;&gt;"",MAX($A$1:A185)+1,""),"")</f>
        <v/>
      </c>
      <c r="B186" s="275" t="str">
        <f>IFERROR(IF(J186="","",_xlfn.CONCAT($Y$2,_xlfn.CONCAT(IF(LEN(ドッグキャリー!$K$2)=1,0,""),ドッグキャリー!$K$2,_xlfn.CONCAT(IF(LEN(ドッグキャリー!$N$2)=1,0,""),ドッグキャリー!$N$2)))),"")</f>
        <v/>
      </c>
      <c r="C186" s="279"/>
      <c r="D186" s="279"/>
      <c r="E186" s="279"/>
      <c r="F186" s="280"/>
      <c r="G186" s="280"/>
      <c r="H186" s="280"/>
      <c r="I186" s="281" t="str">
        <f>IFERROR(IF(スキンタイト!N141=0,"",スキンタイト!E141),"")</f>
        <v/>
      </c>
      <c r="J186" s="280" t="str">
        <f>IFERROR(IF(スキンタイト!N141=0,"",スキンタイト!N141),"")</f>
        <v/>
      </c>
      <c r="K186" s="280"/>
      <c r="L186" s="280"/>
      <c r="M186" s="280"/>
      <c r="N186" s="280"/>
      <c r="O186" s="280"/>
      <c r="P186" s="280"/>
      <c r="Q186" s="280"/>
      <c r="R186" s="280"/>
      <c r="S186" s="273">
        <v>185</v>
      </c>
    </row>
    <row r="187" spans="1:19" s="82" customFormat="1" ht="15.75">
      <c r="A187" s="274" t="str">
        <f>IFERROR(IF(J187&lt;&gt;"",MAX($A$1:A186)+1,""),"")</f>
        <v/>
      </c>
      <c r="B187" s="275" t="str">
        <f>IFERROR(IF(J187="","",_xlfn.CONCAT($Y$2,_xlfn.CONCAT(IF(LEN(ドッグキャリー!$K$2)=1,0,""),ドッグキャリー!$K$2,_xlfn.CONCAT(IF(LEN(ドッグキャリー!$N$2)=1,0,""),ドッグキャリー!$N$2)))),"")</f>
        <v/>
      </c>
      <c r="C187" s="279"/>
      <c r="D187" s="279"/>
      <c r="E187" s="279"/>
      <c r="F187" s="280"/>
      <c r="G187" s="280"/>
      <c r="H187" s="280"/>
      <c r="I187" s="281" t="str">
        <f>IFERROR(IF(スキンタイト!N142=0,"",スキンタイト!E142),"")</f>
        <v/>
      </c>
      <c r="J187" s="280" t="str">
        <f>IFERROR(IF(スキンタイト!N142=0,"",スキンタイト!N142),"")</f>
        <v/>
      </c>
      <c r="K187" s="280"/>
      <c r="L187" s="280"/>
      <c r="M187" s="280"/>
      <c r="N187" s="280"/>
      <c r="O187" s="280"/>
      <c r="P187" s="280"/>
      <c r="Q187" s="280"/>
      <c r="R187" s="280"/>
      <c r="S187" s="273">
        <v>186</v>
      </c>
    </row>
    <row r="188" spans="1:19" s="82" customFormat="1" ht="15.75">
      <c r="A188" s="274" t="str">
        <f>IFERROR(IF(J188&lt;&gt;"",MAX($A$1:A187)+1,""),"")</f>
        <v/>
      </c>
      <c r="B188" s="275" t="str">
        <f>IFERROR(IF(J188="","",_xlfn.CONCAT($Y$2,_xlfn.CONCAT(IF(LEN(ドッグキャリー!$K$2)=1,0,""),ドッグキャリー!$K$2,_xlfn.CONCAT(IF(LEN(ドッグキャリー!$N$2)=1,0,""),ドッグキャリー!$N$2)))),"")</f>
        <v/>
      </c>
      <c r="C188" s="279"/>
      <c r="D188" s="279"/>
      <c r="E188" s="279"/>
      <c r="F188" s="280"/>
      <c r="G188" s="280"/>
      <c r="H188" s="280"/>
      <c r="I188" s="281" t="str">
        <f>IFERROR(IF(スキンタイト!N143=0,"",スキンタイト!E143),"")</f>
        <v/>
      </c>
      <c r="J188" s="280" t="str">
        <f>IFERROR(IF(スキンタイト!N143=0,"",スキンタイト!N143),"")</f>
        <v/>
      </c>
      <c r="K188" s="280"/>
      <c r="L188" s="280"/>
      <c r="M188" s="280"/>
      <c r="N188" s="280"/>
      <c r="O188" s="280"/>
      <c r="P188" s="280"/>
      <c r="Q188" s="280"/>
      <c r="R188" s="280"/>
      <c r="S188" s="273">
        <v>187</v>
      </c>
    </row>
    <row r="189" spans="1:19" s="82" customFormat="1" ht="15.75">
      <c r="A189" s="274" t="str">
        <f>IFERROR(IF(J189&lt;&gt;"",MAX($A$1:A188)+1,""),"")</f>
        <v/>
      </c>
      <c r="B189" s="275" t="str">
        <f>IFERROR(IF(J189="","",_xlfn.CONCAT($Y$2,_xlfn.CONCAT(IF(LEN(ドッグキャリー!$K$2)=1,0,""),ドッグキャリー!$K$2,_xlfn.CONCAT(IF(LEN(ドッグキャリー!$N$2)=1,0,""),ドッグキャリー!$N$2)))),"")</f>
        <v/>
      </c>
      <c r="C189" s="279"/>
      <c r="D189" s="279"/>
      <c r="E189" s="279"/>
      <c r="F189" s="280"/>
      <c r="G189" s="280"/>
      <c r="H189" s="280"/>
      <c r="I189" s="281" t="str">
        <f>IFERROR(IF(スキンタイト!N144=0,"",スキンタイト!E144),"")</f>
        <v/>
      </c>
      <c r="J189" s="280" t="str">
        <f>IFERROR(IF(スキンタイト!N144=0,"",スキンタイト!N144),"")</f>
        <v/>
      </c>
      <c r="K189" s="280"/>
      <c r="L189" s="280"/>
      <c r="M189" s="280"/>
      <c r="N189" s="280"/>
      <c r="O189" s="280"/>
      <c r="P189" s="280"/>
      <c r="Q189" s="280"/>
      <c r="R189" s="280"/>
      <c r="S189" s="273">
        <v>188</v>
      </c>
    </row>
    <row r="190" spans="1:19" s="82" customFormat="1" ht="15.75">
      <c r="A190" s="274" t="str">
        <f>IFERROR(IF(J190&lt;&gt;"",MAX($A$1:A189)+1,""),"")</f>
        <v/>
      </c>
      <c r="B190" s="275" t="str">
        <f>IFERROR(IF(J190="","",_xlfn.CONCAT($Y$2,_xlfn.CONCAT(IF(LEN(ドッグキャリー!$K$2)=1,0,""),ドッグキャリー!$K$2,_xlfn.CONCAT(IF(LEN(ドッグキャリー!$N$2)=1,0,""),ドッグキャリー!$N$2)))),"")</f>
        <v/>
      </c>
      <c r="C190" s="279"/>
      <c r="D190" s="279"/>
      <c r="E190" s="279"/>
      <c r="F190" s="280"/>
      <c r="G190" s="280"/>
      <c r="H190" s="280"/>
      <c r="I190" s="281" t="str">
        <f>IFERROR(IF(スキンタイト!N145=0,"",スキンタイト!E145),"")</f>
        <v/>
      </c>
      <c r="J190" s="280" t="str">
        <f>IFERROR(IF(スキンタイト!N145=0,"",スキンタイト!N145),"")</f>
        <v/>
      </c>
      <c r="K190" s="280"/>
      <c r="L190" s="280"/>
      <c r="M190" s="280"/>
      <c r="N190" s="280"/>
      <c r="O190" s="280"/>
      <c r="P190" s="280"/>
      <c r="Q190" s="280"/>
      <c r="R190" s="280"/>
      <c r="S190" s="273">
        <v>189</v>
      </c>
    </row>
    <row r="191" spans="1:19" s="82" customFormat="1" ht="15.75">
      <c r="A191" s="274" t="str">
        <f>IFERROR(IF(J191&lt;&gt;"",MAX($A$1:A190)+1,""),"")</f>
        <v/>
      </c>
      <c r="B191" s="275" t="str">
        <f>IFERROR(IF(J191="","",_xlfn.CONCAT($Y$2,_xlfn.CONCAT(IF(LEN(ドッグキャリー!$K$2)=1,0,""),ドッグキャリー!$K$2,_xlfn.CONCAT(IF(LEN(ドッグキャリー!$N$2)=1,0,""),ドッグキャリー!$N$2)))),"")</f>
        <v/>
      </c>
      <c r="C191" s="279"/>
      <c r="D191" s="279"/>
      <c r="E191" s="279"/>
      <c r="F191" s="280"/>
      <c r="G191" s="280"/>
      <c r="H191" s="280"/>
      <c r="I191" s="281" t="str">
        <f>IFERROR(IF(スキンタイト!N146=0,"",スキンタイト!E146),"")</f>
        <v/>
      </c>
      <c r="J191" s="280" t="str">
        <f>IFERROR(IF(スキンタイト!N146=0,"",スキンタイト!N146),"")</f>
        <v/>
      </c>
      <c r="K191" s="280"/>
      <c r="L191" s="280"/>
      <c r="M191" s="280"/>
      <c r="N191" s="280"/>
      <c r="O191" s="280"/>
      <c r="P191" s="280"/>
      <c r="Q191" s="280"/>
      <c r="R191" s="280"/>
      <c r="S191" s="273">
        <v>190</v>
      </c>
    </row>
    <row r="192" spans="1:19" s="82" customFormat="1" ht="15.75">
      <c r="A192" s="274" t="str">
        <f>IFERROR(IF(J192&lt;&gt;"",MAX($A$1:A191)+1,""),"")</f>
        <v/>
      </c>
      <c r="B192" s="275" t="str">
        <f>IFERROR(IF(J192="","",_xlfn.CONCAT($Y$2,_xlfn.CONCAT(IF(LEN(ドッグキャリー!$K$2)=1,0,""),ドッグキャリー!$K$2,_xlfn.CONCAT(IF(LEN(ドッグキャリー!$N$2)=1,0,""),ドッグキャリー!$N$2)))),"")</f>
        <v/>
      </c>
      <c r="C192" s="279"/>
      <c r="D192" s="279"/>
      <c r="E192" s="279"/>
      <c r="F192" s="280"/>
      <c r="G192" s="280"/>
      <c r="H192" s="280"/>
      <c r="I192" s="281" t="str">
        <f>IFERROR(IF(スキンタイト!N147=0,"",スキンタイト!E147),"")</f>
        <v/>
      </c>
      <c r="J192" s="280" t="str">
        <f>IFERROR(IF(スキンタイト!N147=0,"",スキンタイト!N147),"")</f>
        <v/>
      </c>
      <c r="K192" s="280"/>
      <c r="L192" s="280"/>
      <c r="M192" s="280"/>
      <c r="N192" s="280"/>
      <c r="O192" s="280"/>
      <c r="P192" s="280"/>
      <c r="Q192" s="280"/>
      <c r="R192" s="280"/>
      <c r="S192" s="273">
        <v>191</v>
      </c>
    </row>
    <row r="193" spans="1:19" s="82" customFormat="1" ht="15.75">
      <c r="A193" s="274" t="str">
        <f>IFERROR(IF(J193&lt;&gt;"",MAX($A$1:A192)+1,""),"")</f>
        <v/>
      </c>
      <c r="B193" s="275" t="str">
        <f>IFERROR(IF(J193="","",_xlfn.CONCAT($Y$2,_xlfn.CONCAT(IF(LEN(ドッグキャリー!$K$2)=1,0,""),ドッグキャリー!$K$2,_xlfn.CONCAT(IF(LEN(ドッグキャリー!$N$2)=1,0,""),ドッグキャリー!$N$2)))),"")</f>
        <v/>
      </c>
      <c r="C193" s="279"/>
      <c r="D193" s="279"/>
      <c r="E193" s="279"/>
      <c r="F193" s="280"/>
      <c r="G193" s="280"/>
      <c r="H193" s="280"/>
      <c r="I193" s="281" t="str">
        <f>IFERROR(IF(スキンタイト!N148=0,"",スキンタイト!E148),"")</f>
        <v/>
      </c>
      <c r="J193" s="280" t="str">
        <f>IFERROR(IF(スキンタイト!N148=0,"",スキンタイト!N148),"")</f>
        <v/>
      </c>
      <c r="K193" s="280"/>
      <c r="L193" s="280"/>
      <c r="M193" s="280"/>
      <c r="N193" s="280"/>
      <c r="O193" s="280"/>
      <c r="P193" s="280"/>
      <c r="Q193" s="280"/>
      <c r="R193" s="280"/>
      <c r="S193" s="273">
        <v>192</v>
      </c>
    </row>
    <row r="194" spans="1:19" s="82" customFormat="1" ht="15.75">
      <c r="A194" s="274" t="str">
        <f>IFERROR(IF(J194&lt;&gt;"",MAX($A$1:A193)+1,""),"")</f>
        <v/>
      </c>
      <c r="B194" s="275" t="str">
        <f>IFERROR(IF(J194="","",_xlfn.CONCAT($Y$2,_xlfn.CONCAT(IF(LEN(ドッグキャリー!$K$2)=1,0,""),ドッグキャリー!$K$2,_xlfn.CONCAT(IF(LEN(ドッグキャリー!$N$2)=1,0,""),ドッグキャリー!$N$2)))),"")</f>
        <v/>
      </c>
      <c r="C194" s="279"/>
      <c r="D194" s="279"/>
      <c r="E194" s="279"/>
      <c r="F194" s="280"/>
      <c r="G194" s="280"/>
      <c r="H194" s="280"/>
      <c r="I194" s="281" t="str">
        <f>IFERROR(IF(スキンタイト!N149=0,"",スキンタイト!E149),"")</f>
        <v/>
      </c>
      <c r="J194" s="280" t="str">
        <f>IFERROR(IF(スキンタイト!N149=0,"",スキンタイト!N149),"")</f>
        <v/>
      </c>
      <c r="K194" s="280"/>
      <c r="L194" s="280"/>
      <c r="M194" s="280"/>
      <c r="N194" s="280"/>
      <c r="O194" s="280"/>
      <c r="P194" s="280"/>
      <c r="Q194" s="280"/>
      <c r="R194" s="280"/>
      <c r="S194" s="273">
        <v>193</v>
      </c>
    </row>
    <row r="195" spans="1:19" s="82" customFormat="1" ht="15.75">
      <c r="A195" s="274" t="str">
        <f>IFERROR(IF(J195&lt;&gt;"",MAX($A$1:A194)+1,""),"")</f>
        <v/>
      </c>
      <c r="B195" s="275" t="str">
        <f>IFERROR(IF(J195="","",_xlfn.CONCAT($Y$2,_xlfn.CONCAT(IF(LEN(ドッグキャリー!$K$2)=1,0,""),ドッグキャリー!$K$2,_xlfn.CONCAT(IF(LEN(ドッグキャリー!$N$2)=1,0,""),ドッグキャリー!$N$2)))),"")</f>
        <v/>
      </c>
      <c r="C195" s="279"/>
      <c r="D195" s="279"/>
      <c r="E195" s="279"/>
      <c r="F195" s="280"/>
      <c r="G195" s="280"/>
      <c r="H195" s="280"/>
      <c r="I195" s="281" t="str">
        <f>IFERROR(IF(スキンタイト!N150=0,"",スキンタイト!E150),"")</f>
        <v/>
      </c>
      <c r="J195" s="280" t="str">
        <f>IFERROR(IF(スキンタイト!N150=0,"",スキンタイト!N150),"")</f>
        <v/>
      </c>
      <c r="K195" s="280"/>
      <c r="L195" s="280"/>
      <c r="M195" s="280"/>
      <c r="N195" s="280"/>
      <c r="O195" s="280"/>
      <c r="P195" s="280"/>
      <c r="Q195" s="280"/>
      <c r="R195" s="280"/>
      <c r="S195" s="273">
        <v>194</v>
      </c>
    </row>
    <row r="196" spans="1:19" s="82" customFormat="1" ht="15.75">
      <c r="A196" s="274" t="str">
        <f>IFERROR(IF(J196&lt;&gt;"",MAX($A$1:A195)+1,""),"")</f>
        <v/>
      </c>
      <c r="B196" s="275" t="str">
        <f>IFERROR(IF(J196="","",_xlfn.CONCAT($Y$2,_xlfn.CONCAT(IF(LEN(ドッグキャリー!$K$2)=1,0,""),ドッグキャリー!$K$2,_xlfn.CONCAT(IF(LEN(ドッグキャリー!$N$2)=1,0,""),ドッグキャリー!$N$2)))),"")</f>
        <v/>
      </c>
      <c r="C196" s="279"/>
      <c r="D196" s="279"/>
      <c r="E196" s="279"/>
      <c r="F196" s="280"/>
      <c r="G196" s="280"/>
      <c r="H196" s="280"/>
      <c r="I196" s="281" t="str">
        <f>IFERROR(IF(スキンタイト!N151=0,"",スキンタイト!E151),"")</f>
        <v/>
      </c>
      <c r="J196" s="280" t="str">
        <f>IFERROR(IF(スキンタイト!N151=0,"",スキンタイト!N151),"")</f>
        <v/>
      </c>
      <c r="K196" s="280"/>
      <c r="L196" s="280"/>
      <c r="M196" s="280"/>
      <c r="N196" s="280"/>
      <c r="O196" s="280"/>
      <c r="P196" s="280"/>
      <c r="Q196" s="280"/>
      <c r="R196" s="280"/>
      <c r="S196" s="273">
        <v>195</v>
      </c>
    </row>
    <row r="197" spans="1:19" s="82" customFormat="1" ht="15.75">
      <c r="A197" s="274" t="str">
        <f>IFERROR(IF(J197&lt;&gt;"",MAX($A$1:A196)+1,""),"")</f>
        <v/>
      </c>
      <c r="B197" s="275" t="str">
        <f>IFERROR(IF(J197="","",_xlfn.CONCAT($Y$2,_xlfn.CONCAT(IF(LEN(ドッグキャリー!$K$2)=1,0,""),ドッグキャリー!$K$2,_xlfn.CONCAT(IF(LEN(ドッグキャリー!$N$2)=1,0,""),ドッグキャリー!$N$2)))),"")</f>
        <v/>
      </c>
      <c r="C197" s="279"/>
      <c r="D197" s="279"/>
      <c r="E197" s="279"/>
      <c r="F197" s="280"/>
      <c r="G197" s="280"/>
      <c r="H197" s="280"/>
      <c r="I197" s="281" t="str">
        <f>IFERROR(IF(スキンタイト!N152=0,"",スキンタイト!E152),"")</f>
        <v/>
      </c>
      <c r="J197" s="280" t="str">
        <f>IFERROR(IF(スキンタイト!N152=0,"",スキンタイト!N152),"")</f>
        <v/>
      </c>
      <c r="K197" s="280"/>
      <c r="L197" s="280"/>
      <c r="M197" s="280"/>
      <c r="N197" s="280"/>
      <c r="O197" s="280"/>
      <c r="P197" s="280"/>
      <c r="Q197" s="280"/>
      <c r="R197" s="280"/>
      <c r="S197" s="273">
        <v>196</v>
      </c>
    </row>
    <row r="198" spans="1:19" s="82" customFormat="1" ht="15.75">
      <c r="A198" s="274" t="str">
        <f>IFERROR(IF(J198&lt;&gt;"",MAX($A$1:A197)+1,""),"")</f>
        <v/>
      </c>
      <c r="B198" s="275" t="str">
        <f>IFERROR(IF(J198="","",_xlfn.CONCAT($Y$2,_xlfn.CONCAT(IF(LEN(ドッグキャリー!$K$2)=1,0,""),ドッグキャリー!$K$2,_xlfn.CONCAT(IF(LEN(ドッグキャリー!$N$2)=1,0,""),ドッグキャリー!$N$2)))),"")</f>
        <v/>
      </c>
      <c r="C198" s="279"/>
      <c r="D198" s="279"/>
      <c r="E198" s="279"/>
      <c r="F198" s="280"/>
      <c r="G198" s="280"/>
      <c r="H198" s="280"/>
      <c r="I198" s="281" t="str">
        <f>IFERROR(IF(スキンタイト!N153=0,"",スキンタイト!E153),"")</f>
        <v/>
      </c>
      <c r="J198" s="280" t="str">
        <f>IFERROR(IF(スキンタイト!N153=0,"",スキンタイト!N153),"")</f>
        <v/>
      </c>
      <c r="K198" s="280"/>
      <c r="L198" s="280"/>
      <c r="M198" s="280"/>
      <c r="N198" s="280"/>
      <c r="O198" s="280"/>
      <c r="P198" s="280"/>
      <c r="Q198" s="280"/>
      <c r="R198" s="280"/>
      <c r="S198" s="273">
        <v>197</v>
      </c>
    </row>
    <row r="199" spans="1:19" s="82" customFormat="1" ht="15.75">
      <c r="A199" s="274" t="str">
        <f>IFERROR(IF(J199&lt;&gt;"",MAX($A$1:A198)+1,""),"")</f>
        <v/>
      </c>
      <c r="B199" s="275" t="str">
        <f>IFERROR(IF(J199="","",_xlfn.CONCAT($Y$2,_xlfn.CONCAT(IF(LEN(ドッグキャリー!$K$2)=1,0,""),ドッグキャリー!$K$2,_xlfn.CONCAT(IF(LEN(ドッグキャリー!$N$2)=1,0,""),ドッグキャリー!$N$2)))),"")</f>
        <v/>
      </c>
      <c r="C199" s="279"/>
      <c r="D199" s="279"/>
      <c r="E199" s="279"/>
      <c r="F199" s="280"/>
      <c r="G199" s="280"/>
      <c r="H199" s="280"/>
      <c r="I199" s="281" t="str">
        <f>IFERROR(IF(スキンタイト!N154=0,"",スキンタイト!E154),"")</f>
        <v/>
      </c>
      <c r="J199" s="280" t="str">
        <f>IFERROR(IF(スキンタイト!N154=0,"",スキンタイト!N154),"")</f>
        <v/>
      </c>
      <c r="K199" s="280"/>
      <c r="L199" s="280"/>
      <c r="M199" s="280"/>
      <c r="N199" s="280"/>
      <c r="O199" s="280"/>
      <c r="P199" s="280"/>
      <c r="Q199" s="280"/>
      <c r="R199" s="280"/>
      <c r="S199" s="273">
        <v>198</v>
      </c>
    </row>
    <row r="200" spans="1:19" s="82" customFormat="1" ht="15.75">
      <c r="A200" s="274" t="str">
        <f>IFERROR(IF(J200&lt;&gt;"",MAX($A$1:A199)+1,""),"")</f>
        <v/>
      </c>
      <c r="B200" s="275" t="str">
        <f>IFERROR(IF(J200="","",_xlfn.CONCAT($Y$2,_xlfn.CONCAT(IF(LEN(ドッグキャリー!$K$2)=1,0,""),ドッグキャリー!$K$2,_xlfn.CONCAT(IF(LEN(ドッグキャリー!$N$2)=1,0,""),ドッグキャリー!$N$2)))),"")</f>
        <v/>
      </c>
      <c r="C200" s="279"/>
      <c r="D200" s="279"/>
      <c r="E200" s="279"/>
      <c r="F200" s="280"/>
      <c r="G200" s="280"/>
      <c r="H200" s="280"/>
      <c r="I200" s="281" t="str">
        <f>IFERROR(IF(スキンタイト!N155=0,"",スキンタイト!E155),"")</f>
        <v/>
      </c>
      <c r="J200" s="280" t="str">
        <f>IFERROR(IF(スキンタイト!N155=0,"",スキンタイト!N155),"")</f>
        <v/>
      </c>
      <c r="K200" s="280"/>
      <c r="L200" s="280"/>
      <c r="M200" s="280"/>
      <c r="N200" s="280"/>
      <c r="O200" s="280"/>
      <c r="P200" s="280"/>
      <c r="Q200" s="280"/>
      <c r="R200" s="280"/>
      <c r="S200" s="273">
        <v>199</v>
      </c>
    </row>
    <row r="201" spans="1:19" s="82" customFormat="1" ht="15.75">
      <c r="A201" s="274" t="str">
        <f>IFERROR(IF(J201&lt;&gt;"",MAX($A$1:A200)+1,""),"")</f>
        <v/>
      </c>
      <c r="B201" s="275" t="str">
        <f>IFERROR(IF(J201="","",_xlfn.CONCAT($Y$2,_xlfn.CONCAT(IF(LEN(ドッグキャリー!$K$2)=1,0,""),ドッグキャリー!$K$2,_xlfn.CONCAT(IF(LEN(ドッグキャリー!$N$2)=1,0,""),ドッグキャリー!$N$2)))),"")</f>
        <v/>
      </c>
      <c r="C201" s="279"/>
      <c r="D201" s="279"/>
      <c r="E201" s="279"/>
      <c r="F201" s="280"/>
      <c r="G201" s="280"/>
      <c r="H201" s="280"/>
      <c r="I201" s="281" t="str">
        <f>IFERROR(IF(スキンタイト!N156=0,"",スキンタイト!E156),"")</f>
        <v/>
      </c>
      <c r="J201" s="280" t="str">
        <f>IFERROR(IF(スキンタイト!N156=0,"",スキンタイト!N156),"")</f>
        <v/>
      </c>
      <c r="K201" s="280"/>
      <c r="L201" s="280"/>
      <c r="M201" s="280"/>
      <c r="N201" s="280"/>
      <c r="O201" s="280"/>
      <c r="P201" s="280"/>
      <c r="Q201" s="280"/>
      <c r="R201" s="280"/>
      <c r="S201" s="273">
        <v>200</v>
      </c>
    </row>
    <row r="202" spans="1:19" s="82" customFormat="1" ht="15.75">
      <c r="A202" s="274" t="str">
        <f>IFERROR(IF(J202&lt;&gt;"",MAX($A$1:A201)+1,""),"")</f>
        <v/>
      </c>
      <c r="B202" s="275" t="str">
        <f>IFERROR(IF(J202="","",_xlfn.CONCAT($Y$2,_xlfn.CONCAT(IF(LEN(ドッグキャリー!$K$2)=1,0,""),ドッグキャリー!$K$2,_xlfn.CONCAT(IF(LEN(ドッグキャリー!$N$2)=1,0,""),ドッグキャリー!$N$2)))),"")</f>
        <v/>
      </c>
      <c r="C202" s="279"/>
      <c r="D202" s="279"/>
      <c r="E202" s="279"/>
      <c r="F202" s="280"/>
      <c r="G202" s="280"/>
      <c r="H202" s="280"/>
      <c r="I202" s="281" t="str">
        <f>IFERROR(IF(スキンタイト!N157=0,"",スキンタイト!E157),"")</f>
        <v/>
      </c>
      <c r="J202" s="280" t="str">
        <f>IFERROR(IF(スキンタイト!N157=0,"",スキンタイト!N157),"")</f>
        <v/>
      </c>
      <c r="K202" s="280"/>
      <c r="L202" s="280"/>
      <c r="M202" s="280"/>
      <c r="N202" s="280"/>
      <c r="O202" s="280"/>
      <c r="P202" s="280"/>
      <c r="Q202" s="280"/>
      <c r="R202" s="280"/>
      <c r="S202" s="273">
        <v>201</v>
      </c>
    </row>
    <row r="203" spans="1:19" s="82" customFormat="1" ht="15.75">
      <c r="A203" s="274" t="str">
        <f>IFERROR(IF(J203&lt;&gt;"",MAX($A$1:A202)+1,""),"")</f>
        <v/>
      </c>
      <c r="B203" s="275" t="str">
        <f>IFERROR(IF(J203="","",_xlfn.CONCAT($Y$2,_xlfn.CONCAT(IF(LEN(ドッグキャリー!$K$2)=1,0,""),ドッグキャリー!$K$2,_xlfn.CONCAT(IF(LEN(ドッグキャリー!$N$2)=1,0,""),ドッグキャリー!$N$2)))),"")</f>
        <v/>
      </c>
      <c r="C203" s="279"/>
      <c r="D203" s="279"/>
      <c r="E203" s="279"/>
      <c r="F203" s="280"/>
      <c r="G203" s="280"/>
      <c r="H203" s="280"/>
      <c r="I203" s="281" t="str">
        <f>IFERROR(IF(スキンタイト!N158=0,"",スキンタイト!E158),"")</f>
        <v/>
      </c>
      <c r="J203" s="280" t="str">
        <f>IFERROR(IF(スキンタイト!N158=0,"",スキンタイト!N158),"")</f>
        <v/>
      </c>
      <c r="K203" s="280"/>
      <c r="L203" s="280"/>
      <c r="M203" s="280"/>
      <c r="N203" s="280"/>
      <c r="O203" s="280"/>
      <c r="P203" s="280"/>
      <c r="Q203" s="280"/>
      <c r="R203" s="280"/>
      <c r="S203" s="273">
        <v>202</v>
      </c>
    </row>
    <row r="204" spans="1:19" s="82" customFormat="1" ht="15.75">
      <c r="A204" s="274" t="str">
        <f>IFERROR(IF(J204&lt;&gt;"",MAX($A$1:A203)+1,""),"")</f>
        <v/>
      </c>
      <c r="B204" s="275" t="str">
        <f>IFERROR(IF(J204="","",_xlfn.CONCAT($Y$2,_xlfn.CONCAT(IF(LEN(ドッグキャリー!$K$2)=1,0,""),ドッグキャリー!$K$2,_xlfn.CONCAT(IF(LEN(ドッグキャリー!$N$2)=1,0,""),ドッグキャリー!$N$2)))),"")</f>
        <v/>
      </c>
      <c r="C204" s="279"/>
      <c r="D204" s="279"/>
      <c r="E204" s="279"/>
      <c r="F204" s="280"/>
      <c r="G204" s="280"/>
      <c r="H204" s="280"/>
      <c r="I204" s="281" t="str">
        <f>IFERROR(IF(スキンタイト!N159=0,"",スキンタイト!E159),"")</f>
        <v/>
      </c>
      <c r="J204" s="280" t="str">
        <f>IFERROR(IF(スキンタイト!N159=0,"",スキンタイト!N159),"")</f>
        <v/>
      </c>
      <c r="K204" s="280"/>
      <c r="L204" s="280"/>
      <c r="M204" s="280"/>
      <c r="N204" s="280"/>
      <c r="O204" s="280"/>
      <c r="P204" s="280"/>
      <c r="Q204" s="280"/>
      <c r="R204" s="280"/>
      <c r="S204" s="273">
        <v>203</v>
      </c>
    </row>
    <row r="205" spans="1:19" s="82" customFormat="1" ht="15.75">
      <c r="A205" s="274" t="str">
        <f>IFERROR(IF(J205&lt;&gt;"",MAX($A$1:A204)+1,""),"")</f>
        <v/>
      </c>
      <c r="B205" s="275" t="str">
        <f>IFERROR(IF(J205="","",_xlfn.CONCAT($Y$2,_xlfn.CONCAT(IF(LEN(ドッグキャリー!$K$2)=1,0,""),ドッグキャリー!$K$2,_xlfn.CONCAT(IF(LEN(ドッグキャリー!$N$2)=1,0,""),ドッグキャリー!$N$2)))),"")</f>
        <v/>
      </c>
      <c r="C205" s="279"/>
      <c r="D205" s="279"/>
      <c r="E205" s="279"/>
      <c r="F205" s="280"/>
      <c r="G205" s="280"/>
      <c r="H205" s="280"/>
      <c r="I205" s="281" t="str">
        <f>IFERROR(IF(スキンタイト!N160=0,"",スキンタイト!E160),"")</f>
        <v/>
      </c>
      <c r="J205" s="280" t="str">
        <f>IFERROR(IF(スキンタイト!N160=0,"",スキンタイト!N160),"")</f>
        <v/>
      </c>
      <c r="K205" s="280"/>
      <c r="L205" s="280"/>
      <c r="M205" s="280"/>
      <c r="N205" s="280"/>
      <c r="O205" s="280"/>
      <c r="P205" s="280"/>
      <c r="Q205" s="280"/>
      <c r="R205" s="280"/>
      <c r="S205" s="273">
        <v>204</v>
      </c>
    </row>
    <row r="206" spans="1:19" s="82" customFormat="1" ht="15.75">
      <c r="A206" s="274" t="str">
        <f>IFERROR(IF(J206&lt;&gt;"",MAX($A$1:A205)+1,""),"")</f>
        <v/>
      </c>
      <c r="B206" s="275" t="str">
        <f>IFERROR(IF(J206="","",_xlfn.CONCAT($Y$2,_xlfn.CONCAT(IF(LEN(ドッグキャリー!$K$2)=1,0,""),ドッグキャリー!$K$2,_xlfn.CONCAT(IF(LEN(ドッグキャリー!$N$2)=1,0,""),ドッグキャリー!$N$2)))),"")</f>
        <v/>
      </c>
      <c r="C206" s="279"/>
      <c r="D206" s="279"/>
      <c r="E206" s="279"/>
      <c r="F206" s="280"/>
      <c r="G206" s="280"/>
      <c r="H206" s="280"/>
      <c r="I206" s="281" t="str">
        <f>IFERROR(IF(スキンタイト!N161=0,"",スキンタイト!E161),"")</f>
        <v/>
      </c>
      <c r="J206" s="280" t="str">
        <f>IFERROR(IF(スキンタイト!N161=0,"",スキンタイト!N161),"")</f>
        <v/>
      </c>
      <c r="K206" s="280"/>
      <c r="L206" s="280"/>
      <c r="M206" s="280"/>
      <c r="N206" s="280"/>
      <c r="O206" s="280"/>
      <c r="P206" s="280"/>
      <c r="Q206" s="280"/>
      <c r="R206" s="280"/>
      <c r="S206" s="273">
        <v>205</v>
      </c>
    </row>
    <row r="207" spans="1:19" s="82" customFormat="1" ht="15.75">
      <c r="A207" s="274" t="str">
        <f>IFERROR(IF(J207&lt;&gt;"",MAX($A$1:A206)+1,""),"")</f>
        <v/>
      </c>
      <c r="B207" s="275" t="str">
        <f>IFERROR(IF(J207="","",_xlfn.CONCAT($Y$2,_xlfn.CONCAT(IF(LEN(ドッグキャリー!$K$2)=1,0,""),ドッグキャリー!$K$2,_xlfn.CONCAT(IF(LEN(ドッグキャリー!$N$2)=1,0,""),ドッグキャリー!$N$2)))),"")</f>
        <v/>
      </c>
      <c r="C207" s="279"/>
      <c r="D207" s="279"/>
      <c r="E207" s="279"/>
      <c r="F207" s="280"/>
      <c r="G207" s="280"/>
      <c r="H207" s="280"/>
      <c r="I207" s="281" t="str">
        <f>IFERROR(IF(スキンタイト!N162=0,"",スキンタイト!E162),"")</f>
        <v/>
      </c>
      <c r="J207" s="280" t="str">
        <f>IFERROR(IF(スキンタイト!N162=0,"",スキンタイト!N162),"")</f>
        <v/>
      </c>
      <c r="K207" s="280"/>
      <c r="L207" s="280"/>
      <c r="M207" s="280"/>
      <c r="N207" s="280"/>
      <c r="O207" s="280"/>
      <c r="P207" s="280"/>
      <c r="Q207" s="280"/>
      <c r="R207" s="280"/>
      <c r="S207" s="273">
        <v>206</v>
      </c>
    </row>
    <row r="208" spans="1:19" s="82" customFormat="1" ht="15.75">
      <c r="A208" s="274" t="str">
        <f>IFERROR(IF(J208&lt;&gt;"",MAX($A$1:A207)+1,""),"")</f>
        <v/>
      </c>
      <c r="B208" s="275" t="str">
        <f>IFERROR(IF(J208="","",_xlfn.CONCAT($Y$2,_xlfn.CONCAT(IF(LEN(ドッグキャリー!$K$2)=1,0,""),ドッグキャリー!$K$2,_xlfn.CONCAT(IF(LEN(ドッグキャリー!$N$2)=1,0,""),ドッグキャリー!$N$2)))),"")</f>
        <v/>
      </c>
      <c r="C208" s="279"/>
      <c r="D208" s="279"/>
      <c r="E208" s="279"/>
      <c r="F208" s="280"/>
      <c r="G208" s="280"/>
      <c r="H208" s="280"/>
      <c r="I208" s="281" t="str">
        <f>IFERROR(IF(スキンタイト!N163=0,"",スキンタイト!E163),"")</f>
        <v/>
      </c>
      <c r="J208" s="280" t="str">
        <f>IFERROR(IF(スキンタイト!N163=0,"",スキンタイト!N163),"")</f>
        <v/>
      </c>
      <c r="K208" s="280"/>
      <c r="L208" s="280"/>
      <c r="M208" s="280"/>
      <c r="N208" s="280"/>
      <c r="O208" s="280"/>
      <c r="P208" s="280"/>
      <c r="Q208" s="280"/>
      <c r="R208" s="280"/>
      <c r="S208" s="273">
        <v>207</v>
      </c>
    </row>
    <row r="209" spans="1:19" s="82" customFormat="1" ht="15.75">
      <c r="A209" s="274" t="str">
        <f>IFERROR(IF(J209&lt;&gt;"",MAX($A$1:A208)+1,""),"")</f>
        <v/>
      </c>
      <c r="B209" s="275" t="str">
        <f>IFERROR(IF(J209="","",_xlfn.CONCAT($Y$2,_xlfn.CONCAT(IF(LEN(ドッグキャリー!$K$2)=1,0,""),ドッグキャリー!$K$2,_xlfn.CONCAT(IF(LEN(ドッグキャリー!$N$2)=1,0,""),ドッグキャリー!$N$2)))),"")</f>
        <v/>
      </c>
      <c r="C209" s="279"/>
      <c r="D209" s="279"/>
      <c r="E209" s="279"/>
      <c r="F209" s="280"/>
      <c r="G209" s="280"/>
      <c r="H209" s="280"/>
      <c r="I209" s="281" t="str">
        <f>IFERROR(IF(スキンタイト!N164=0,"",スキンタイト!E164),"")</f>
        <v/>
      </c>
      <c r="J209" s="280" t="str">
        <f>IFERROR(IF(スキンタイト!N164=0,"",スキンタイト!N164),"")</f>
        <v/>
      </c>
      <c r="K209" s="280"/>
      <c r="L209" s="280"/>
      <c r="M209" s="280"/>
      <c r="N209" s="280"/>
      <c r="O209" s="280"/>
      <c r="P209" s="280"/>
      <c r="Q209" s="280"/>
      <c r="R209" s="280"/>
      <c r="S209" s="273">
        <v>208</v>
      </c>
    </row>
    <row r="210" spans="1:19" s="82" customFormat="1" ht="15.75">
      <c r="A210" s="274" t="str">
        <f>IFERROR(IF(J210&lt;&gt;"",MAX($A$1:A209)+1,""),"")</f>
        <v/>
      </c>
      <c r="B210" s="275" t="str">
        <f>IFERROR(IF(J210="","",_xlfn.CONCAT($Y$2,_xlfn.CONCAT(IF(LEN(ドッグキャリー!$K$2)=1,0,""),ドッグキャリー!$K$2,_xlfn.CONCAT(IF(LEN(ドッグキャリー!$N$2)=1,0,""),ドッグキャリー!$N$2)))),"")</f>
        <v/>
      </c>
      <c r="C210" s="279"/>
      <c r="D210" s="279"/>
      <c r="E210" s="279"/>
      <c r="F210" s="280"/>
      <c r="G210" s="280"/>
      <c r="H210" s="280"/>
      <c r="I210" s="281" t="str">
        <f>IFERROR(IF(スキンタイト!N165=0,"",スキンタイト!E165),"")</f>
        <v/>
      </c>
      <c r="J210" s="280" t="str">
        <f>IFERROR(IF(スキンタイト!N165=0,"",スキンタイト!N165),"")</f>
        <v/>
      </c>
      <c r="K210" s="280"/>
      <c r="L210" s="280"/>
      <c r="M210" s="280"/>
      <c r="N210" s="280"/>
      <c r="O210" s="280"/>
      <c r="P210" s="280"/>
      <c r="Q210" s="280"/>
      <c r="R210" s="280"/>
      <c r="S210" s="273">
        <v>209</v>
      </c>
    </row>
    <row r="211" spans="1:19" s="82" customFormat="1" ht="15.75">
      <c r="A211" s="274" t="str">
        <f>IFERROR(IF(J211&lt;&gt;"",MAX($A$1:A210)+1,""),"")</f>
        <v/>
      </c>
      <c r="B211" s="275" t="str">
        <f>IFERROR(IF(J211="","",_xlfn.CONCAT($Y$2,_xlfn.CONCAT(IF(LEN(ドッグキャリー!$K$2)=1,0,""),ドッグキャリー!$K$2,_xlfn.CONCAT(IF(LEN(ドッグキャリー!$N$2)=1,0,""),ドッグキャリー!$N$2)))),"")</f>
        <v/>
      </c>
      <c r="C211" s="279"/>
      <c r="D211" s="279"/>
      <c r="E211" s="279"/>
      <c r="F211" s="280"/>
      <c r="G211" s="280"/>
      <c r="H211" s="280"/>
      <c r="I211" s="281" t="str">
        <f>IFERROR(IF(スキンタイト!N166=0,"",スキンタイト!E166),"")</f>
        <v/>
      </c>
      <c r="J211" s="280" t="str">
        <f>IFERROR(IF(スキンタイト!N166=0,"",スキンタイト!N166),"")</f>
        <v/>
      </c>
      <c r="K211" s="280"/>
      <c r="L211" s="280"/>
      <c r="M211" s="280"/>
      <c r="N211" s="280"/>
      <c r="O211" s="280"/>
      <c r="P211" s="280"/>
      <c r="Q211" s="280"/>
      <c r="R211" s="280"/>
      <c r="S211" s="273">
        <v>210</v>
      </c>
    </row>
    <row r="212" spans="1:19" s="82" customFormat="1" ht="15.75">
      <c r="A212" s="274" t="str">
        <f>IFERROR(IF(J212&lt;&gt;"",MAX($A$1:A211)+1,""),"")</f>
        <v/>
      </c>
      <c r="B212" s="275" t="str">
        <f>IFERROR(IF(J212="","",_xlfn.CONCAT($Y$2,_xlfn.CONCAT(IF(LEN(ドッグキャリー!$K$2)=1,0,""),ドッグキャリー!$K$2,_xlfn.CONCAT(IF(LEN(ドッグキャリー!$N$2)=1,0,""),ドッグキャリー!$N$2)))),"")</f>
        <v/>
      </c>
      <c r="C212" s="279"/>
      <c r="D212" s="279"/>
      <c r="E212" s="279"/>
      <c r="F212" s="280"/>
      <c r="G212" s="280"/>
      <c r="H212" s="280"/>
      <c r="I212" s="281" t="str">
        <f>IFERROR(IF(スキンタイト!N167=0,"",スキンタイト!E167),"")</f>
        <v/>
      </c>
      <c r="J212" s="280" t="str">
        <f>IFERROR(IF(スキンタイト!N167=0,"",スキンタイト!N167),"")</f>
        <v/>
      </c>
      <c r="K212" s="280"/>
      <c r="L212" s="280"/>
      <c r="M212" s="280"/>
      <c r="N212" s="280"/>
      <c r="O212" s="280"/>
      <c r="P212" s="280"/>
      <c r="Q212" s="280"/>
      <c r="R212" s="280"/>
      <c r="S212" s="273">
        <v>211</v>
      </c>
    </row>
    <row r="213" spans="1:19" s="82" customFormat="1" ht="15.75">
      <c r="A213" s="274" t="str">
        <f>IFERROR(IF(J213&lt;&gt;"",MAX($A$1:A212)+1,""),"")</f>
        <v/>
      </c>
      <c r="B213" s="275" t="str">
        <f>IFERROR(IF(J213="","",_xlfn.CONCAT($Y$2,_xlfn.CONCAT(IF(LEN(ドッグキャリー!$K$2)=1,0,""),ドッグキャリー!$K$2,_xlfn.CONCAT(IF(LEN(ドッグキャリー!$N$2)=1,0,""),ドッグキャリー!$N$2)))),"")</f>
        <v/>
      </c>
      <c r="C213" s="279"/>
      <c r="D213" s="279"/>
      <c r="E213" s="279"/>
      <c r="F213" s="280"/>
      <c r="G213" s="280"/>
      <c r="H213" s="280"/>
      <c r="I213" s="281" t="str">
        <f>IFERROR(IF(スキンタイト!N168=0,"",スキンタイト!E168),"")</f>
        <v/>
      </c>
      <c r="J213" s="280" t="str">
        <f>IFERROR(IF(スキンタイト!N168=0,"",スキンタイト!N168),"")</f>
        <v/>
      </c>
      <c r="K213" s="280"/>
      <c r="L213" s="280"/>
      <c r="M213" s="280"/>
      <c r="N213" s="280"/>
      <c r="O213" s="280"/>
      <c r="P213" s="280"/>
      <c r="Q213" s="280"/>
      <c r="R213" s="280"/>
      <c r="S213" s="273">
        <v>212</v>
      </c>
    </row>
    <row r="214" spans="1:19" s="82" customFormat="1" ht="15.75">
      <c r="A214" s="274" t="str">
        <f>IFERROR(IF(J214&lt;&gt;"",MAX($A$1:A213)+1,""),"")</f>
        <v/>
      </c>
      <c r="B214" s="275" t="str">
        <f>IFERROR(IF(J214="","",_xlfn.CONCAT($Y$2,_xlfn.CONCAT(IF(LEN(ドッグキャリー!$K$2)=1,0,""),ドッグキャリー!$K$2,_xlfn.CONCAT(IF(LEN(ドッグキャリー!$N$2)=1,0,""),ドッグキャリー!$N$2)))),"")</f>
        <v/>
      </c>
      <c r="C214" s="279"/>
      <c r="D214" s="279"/>
      <c r="E214" s="279"/>
      <c r="F214" s="280"/>
      <c r="G214" s="280"/>
      <c r="H214" s="280"/>
      <c r="I214" s="281" t="str">
        <f>IFERROR(IF(スキンタイト!N169=0,"",スキンタイト!E169),"")</f>
        <v/>
      </c>
      <c r="J214" s="280" t="str">
        <f>IFERROR(IF(スキンタイト!N169=0,"",スキンタイト!N169),"")</f>
        <v/>
      </c>
      <c r="K214" s="280"/>
      <c r="L214" s="280"/>
      <c r="M214" s="280"/>
      <c r="N214" s="280"/>
      <c r="O214" s="280"/>
      <c r="P214" s="280"/>
      <c r="Q214" s="280"/>
      <c r="R214" s="280"/>
      <c r="S214" s="273">
        <v>213</v>
      </c>
    </row>
    <row r="215" spans="1:19" s="82" customFormat="1" ht="15.75">
      <c r="A215" s="274" t="str">
        <f>IFERROR(IF(J215&lt;&gt;"",MAX($A$1:A214)+1,""),"")</f>
        <v/>
      </c>
      <c r="B215" s="275" t="str">
        <f>IFERROR(IF(J215="","",_xlfn.CONCAT($Y$2,_xlfn.CONCAT(IF(LEN(ドッグキャリー!$K$2)=1,0,""),ドッグキャリー!$K$2,_xlfn.CONCAT(IF(LEN(ドッグキャリー!$N$2)=1,0,""),ドッグキャリー!$N$2)))),"")</f>
        <v/>
      </c>
      <c r="C215" s="279"/>
      <c r="D215" s="279"/>
      <c r="E215" s="279"/>
      <c r="F215" s="280"/>
      <c r="G215" s="280"/>
      <c r="H215" s="280"/>
      <c r="I215" s="281" t="str">
        <f>IFERROR(IF(スキンタイト!N170=0,"",スキンタイト!E170),"")</f>
        <v/>
      </c>
      <c r="J215" s="280" t="str">
        <f>IFERROR(IF(スキンタイト!N170=0,"",スキンタイト!N170),"")</f>
        <v/>
      </c>
      <c r="K215" s="280"/>
      <c r="L215" s="280"/>
      <c r="M215" s="280"/>
      <c r="N215" s="280"/>
      <c r="O215" s="280"/>
      <c r="P215" s="280"/>
      <c r="Q215" s="280"/>
      <c r="R215" s="280"/>
      <c r="S215" s="273">
        <v>214</v>
      </c>
    </row>
    <row r="216" spans="1:19" s="82" customFormat="1" ht="15.75">
      <c r="A216" s="274" t="str">
        <f>IFERROR(IF(J216&lt;&gt;"",MAX($A$1:A215)+1,""),"")</f>
        <v/>
      </c>
      <c r="B216" s="275" t="str">
        <f>IFERROR(IF(J216="","",_xlfn.CONCAT($Y$2,_xlfn.CONCAT(IF(LEN(ドッグキャリー!$K$2)=1,0,""),ドッグキャリー!$K$2,_xlfn.CONCAT(IF(LEN(ドッグキャリー!$N$2)=1,0,""),ドッグキャリー!$N$2)))),"")</f>
        <v/>
      </c>
      <c r="C216" s="279"/>
      <c r="D216" s="279"/>
      <c r="E216" s="279"/>
      <c r="F216" s="280"/>
      <c r="G216" s="280"/>
      <c r="H216" s="280"/>
      <c r="I216" s="281" t="str">
        <f>IFERROR(IF(スキンタイト!N171=0,"",スキンタイト!E171),"")</f>
        <v/>
      </c>
      <c r="J216" s="280" t="str">
        <f>IFERROR(IF(スキンタイト!N171=0,"",スキンタイト!N171),"")</f>
        <v/>
      </c>
      <c r="K216" s="280"/>
      <c r="L216" s="280"/>
      <c r="M216" s="280"/>
      <c r="N216" s="280"/>
      <c r="O216" s="280"/>
      <c r="P216" s="280"/>
      <c r="Q216" s="280"/>
      <c r="R216" s="280"/>
      <c r="S216" s="273">
        <v>215</v>
      </c>
    </row>
    <row r="217" spans="1:19" s="82" customFormat="1" ht="15.75">
      <c r="A217" s="274" t="str">
        <f>IFERROR(IF(J217&lt;&gt;"",MAX($A$1:A216)+1,""),"")</f>
        <v/>
      </c>
      <c r="B217" s="275" t="str">
        <f>IFERROR(IF(J217="","",_xlfn.CONCAT($Y$2,_xlfn.CONCAT(IF(LEN(ドッグキャリー!$K$2)=1,0,""),ドッグキャリー!$K$2,_xlfn.CONCAT(IF(LEN(ドッグキャリー!$N$2)=1,0,""),ドッグキャリー!$N$2)))),"")</f>
        <v/>
      </c>
      <c r="C217" s="279"/>
      <c r="D217" s="279"/>
      <c r="E217" s="279"/>
      <c r="F217" s="280"/>
      <c r="G217" s="280"/>
      <c r="H217" s="280"/>
      <c r="I217" s="281" t="str">
        <f>IFERROR(IF(スキンタイト!N172=0,"",スキンタイト!E172),"")</f>
        <v/>
      </c>
      <c r="J217" s="280" t="str">
        <f>IFERROR(IF(スキンタイト!N172=0,"",スキンタイト!N172),"")</f>
        <v/>
      </c>
      <c r="K217" s="280"/>
      <c r="L217" s="280"/>
      <c r="M217" s="280"/>
      <c r="N217" s="280"/>
      <c r="O217" s="280"/>
      <c r="P217" s="280"/>
      <c r="Q217" s="280"/>
      <c r="R217" s="280"/>
      <c r="S217" s="273">
        <v>216</v>
      </c>
    </row>
    <row r="218" spans="1:19" s="82" customFormat="1" ht="15.75">
      <c r="A218" s="274" t="str">
        <f>IFERROR(IF(J218&lt;&gt;"",MAX($A$1:A217)+1,""),"")</f>
        <v/>
      </c>
      <c r="B218" s="275" t="str">
        <f>IFERROR(IF(J218="","",_xlfn.CONCAT($Y$2,_xlfn.CONCAT(IF(LEN(ドッグキャリー!$K$2)=1,0,""),ドッグキャリー!$K$2,_xlfn.CONCAT(IF(LEN(ドッグキャリー!$N$2)=1,0,""),ドッグキャリー!$N$2)))),"")</f>
        <v/>
      </c>
      <c r="C218" s="279"/>
      <c r="D218" s="279"/>
      <c r="E218" s="279"/>
      <c r="F218" s="280"/>
      <c r="G218" s="280"/>
      <c r="H218" s="280"/>
      <c r="I218" s="281" t="str">
        <f>IFERROR(IF(スキンタイト!N173=0,"",スキンタイト!E173),"")</f>
        <v/>
      </c>
      <c r="J218" s="280" t="str">
        <f>IFERROR(IF(スキンタイト!N173=0,"",スキンタイト!N173),"")</f>
        <v/>
      </c>
      <c r="K218" s="280"/>
      <c r="L218" s="280"/>
      <c r="M218" s="280"/>
      <c r="N218" s="280"/>
      <c r="O218" s="280"/>
      <c r="P218" s="280"/>
      <c r="Q218" s="280"/>
      <c r="R218" s="280"/>
      <c r="S218" s="273">
        <v>217</v>
      </c>
    </row>
    <row r="219" spans="1:19" s="82" customFormat="1" ht="15.75">
      <c r="A219" s="274" t="str">
        <f>IFERROR(IF(J219&lt;&gt;"",MAX($A$1:A218)+1,""),"")</f>
        <v/>
      </c>
      <c r="B219" s="275" t="str">
        <f>IFERROR(IF(J219="","",_xlfn.CONCAT($Y$2,_xlfn.CONCAT(IF(LEN(ドッグキャリー!$K$2)=1,0,""),ドッグキャリー!$K$2,_xlfn.CONCAT(IF(LEN(ドッグキャリー!$N$2)=1,0,""),ドッグキャリー!$N$2)))),"")</f>
        <v/>
      </c>
      <c r="C219" s="279"/>
      <c r="D219" s="279"/>
      <c r="E219" s="279"/>
      <c r="F219" s="280"/>
      <c r="G219" s="280"/>
      <c r="H219" s="280"/>
      <c r="I219" s="281" t="str">
        <f>IFERROR(IF(スキンタイト!N174=0,"",スキンタイト!E174),"")</f>
        <v/>
      </c>
      <c r="J219" s="280" t="str">
        <f>IFERROR(IF(スキンタイト!N174=0,"",スキンタイト!N174),"")</f>
        <v/>
      </c>
      <c r="K219" s="280"/>
      <c r="L219" s="280"/>
      <c r="M219" s="280"/>
      <c r="N219" s="280"/>
      <c r="O219" s="280"/>
      <c r="P219" s="280"/>
      <c r="Q219" s="280"/>
      <c r="R219" s="280"/>
      <c r="S219" s="273">
        <v>218</v>
      </c>
    </row>
    <row r="220" spans="1:19" s="82" customFormat="1" ht="15.75">
      <c r="A220" s="274" t="str">
        <f>IFERROR(IF(J220&lt;&gt;"",MAX($A$1:A219)+1,""),"")</f>
        <v/>
      </c>
      <c r="B220" s="275" t="str">
        <f>IFERROR(IF(J220="","",_xlfn.CONCAT($Y$2,_xlfn.CONCAT(IF(LEN(ドッグキャリー!$K$2)=1,0,""),ドッグキャリー!$K$2,_xlfn.CONCAT(IF(LEN(ドッグキャリー!$N$2)=1,0,""),ドッグキャリー!$N$2)))),"")</f>
        <v/>
      </c>
      <c r="C220" s="279"/>
      <c r="D220" s="279"/>
      <c r="E220" s="279"/>
      <c r="F220" s="280"/>
      <c r="G220" s="280"/>
      <c r="H220" s="280"/>
      <c r="I220" s="281" t="str">
        <f>IFERROR(IF(スキンタイト!N175=0,"",スキンタイト!E175),"")</f>
        <v/>
      </c>
      <c r="J220" s="280" t="str">
        <f>IFERROR(IF(スキンタイト!N175=0,"",スキンタイト!N175),"")</f>
        <v/>
      </c>
      <c r="K220" s="280"/>
      <c r="L220" s="280"/>
      <c r="M220" s="280"/>
      <c r="N220" s="280"/>
      <c r="O220" s="280"/>
      <c r="P220" s="280"/>
      <c r="Q220" s="280"/>
      <c r="R220" s="280"/>
      <c r="S220" s="273">
        <v>219</v>
      </c>
    </row>
    <row r="221" spans="1:19" s="82" customFormat="1" ht="15.75">
      <c r="A221" s="274" t="str">
        <f>IFERROR(IF(J221&lt;&gt;"",MAX($A$1:A220)+1,""),"")</f>
        <v/>
      </c>
      <c r="B221" s="275" t="str">
        <f>IFERROR(IF(J221="","",_xlfn.CONCAT($Y$2,_xlfn.CONCAT(IF(LEN(ドッグキャリー!$K$2)=1,0,""),ドッグキャリー!$K$2,_xlfn.CONCAT(IF(LEN(ドッグキャリー!$N$2)=1,0,""),ドッグキャリー!$N$2)))),"")</f>
        <v/>
      </c>
      <c r="C221" s="279"/>
      <c r="D221" s="279"/>
      <c r="E221" s="279"/>
      <c r="F221" s="280"/>
      <c r="G221" s="280"/>
      <c r="H221" s="280"/>
      <c r="I221" s="281" t="str">
        <f>IFERROR(IF(スキンタイト!N176=0,"",スキンタイト!E176),"")</f>
        <v/>
      </c>
      <c r="J221" s="280" t="str">
        <f>IFERROR(IF(スキンタイト!N176=0,"",スキンタイト!N176),"")</f>
        <v/>
      </c>
      <c r="K221" s="280"/>
      <c r="L221" s="280"/>
      <c r="M221" s="280"/>
      <c r="N221" s="280"/>
      <c r="O221" s="280"/>
      <c r="P221" s="280"/>
      <c r="Q221" s="280"/>
      <c r="R221" s="280"/>
      <c r="S221" s="273">
        <v>220</v>
      </c>
    </row>
    <row r="222" spans="1:19" s="82" customFormat="1" ht="15.75">
      <c r="A222" s="274" t="str">
        <f>IFERROR(IF(J222&lt;&gt;"",MAX($A$1:A221)+1,""),"")</f>
        <v/>
      </c>
      <c r="B222" s="275" t="str">
        <f>IFERROR(IF(J222="","",_xlfn.CONCAT($Y$2,_xlfn.CONCAT(IF(LEN(ドッグキャリー!$K$2)=1,0,""),ドッグキャリー!$K$2,_xlfn.CONCAT(IF(LEN(ドッグキャリー!$N$2)=1,0,""),ドッグキャリー!$N$2)))),"")</f>
        <v/>
      </c>
      <c r="C222" s="279"/>
      <c r="D222" s="279"/>
      <c r="E222" s="279"/>
      <c r="F222" s="280"/>
      <c r="G222" s="280"/>
      <c r="H222" s="280"/>
      <c r="I222" s="281" t="str">
        <f>IFERROR(IF(スキンタイト!N177=0,"",スキンタイト!E177),"")</f>
        <v/>
      </c>
      <c r="J222" s="280" t="str">
        <f>IFERROR(IF(スキンタイト!N177=0,"",スキンタイト!N177),"")</f>
        <v/>
      </c>
      <c r="K222" s="280"/>
      <c r="L222" s="280"/>
      <c r="M222" s="280"/>
      <c r="N222" s="280"/>
      <c r="O222" s="280"/>
      <c r="P222" s="280"/>
      <c r="Q222" s="280"/>
      <c r="R222" s="280"/>
      <c r="S222" s="273">
        <v>221</v>
      </c>
    </row>
    <row r="223" spans="1:19" s="82" customFormat="1" ht="15.75">
      <c r="A223" s="274" t="str">
        <f>IFERROR(IF(J223&lt;&gt;"",MAX($A$1:A222)+1,""),"")</f>
        <v/>
      </c>
      <c r="B223" s="275" t="str">
        <f>IFERROR(IF(J223="","",_xlfn.CONCAT($Y$2,_xlfn.CONCAT(IF(LEN(ドッグキャリー!$K$2)=1,0,""),ドッグキャリー!$K$2,_xlfn.CONCAT(IF(LEN(ドッグキャリー!$N$2)=1,0,""),ドッグキャリー!$N$2)))),"")</f>
        <v/>
      </c>
      <c r="C223" s="279"/>
      <c r="D223" s="279"/>
      <c r="E223" s="279"/>
      <c r="F223" s="280"/>
      <c r="G223" s="280"/>
      <c r="H223" s="280"/>
      <c r="I223" s="281" t="str">
        <f>IFERROR(IF(スキンタイト!N178=0,"",スキンタイト!E178),"")</f>
        <v/>
      </c>
      <c r="J223" s="280" t="str">
        <f>IFERROR(IF(スキンタイト!N178=0,"",スキンタイト!N178),"")</f>
        <v/>
      </c>
      <c r="K223" s="280"/>
      <c r="L223" s="280"/>
      <c r="M223" s="280"/>
      <c r="N223" s="280"/>
      <c r="O223" s="280"/>
      <c r="P223" s="280"/>
      <c r="Q223" s="280"/>
      <c r="R223" s="280"/>
      <c r="S223" s="273">
        <v>222</v>
      </c>
    </row>
    <row r="224" spans="1:19" s="82" customFormat="1" ht="15.75">
      <c r="A224" s="274" t="str">
        <f>IFERROR(IF(J224&lt;&gt;"",MAX($A$1:A223)+1,""),"")</f>
        <v/>
      </c>
      <c r="B224" s="275" t="str">
        <f>IFERROR(IF(J224="","",_xlfn.CONCAT($Y$2,_xlfn.CONCAT(IF(LEN(ドッグキャリー!$K$2)=1,0,""),ドッグキャリー!$K$2,_xlfn.CONCAT(IF(LEN(ドッグキャリー!$N$2)=1,0,""),ドッグキャリー!$N$2)))),"")</f>
        <v/>
      </c>
      <c r="C224" s="279"/>
      <c r="D224" s="279"/>
      <c r="E224" s="279"/>
      <c r="F224" s="280"/>
      <c r="G224" s="280"/>
      <c r="H224" s="280"/>
      <c r="I224" s="281" t="str">
        <f>IFERROR(IF(スキンタイト!N179=0,"",スキンタイト!E179),"")</f>
        <v/>
      </c>
      <c r="J224" s="280" t="str">
        <f>IFERROR(IF(スキンタイト!N179=0,"",スキンタイト!N179),"")</f>
        <v/>
      </c>
      <c r="K224" s="280"/>
      <c r="L224" s="280"/>
      <c r="M224" s="280"/>
      <c r="N224" s="280"/>
      <c r="O224" s="280"/>
      <c r="P224" s="280"/>
      <c r="Q224" s="280"/>
      <c r="R224" s="280"/>
      <c r="S224" s="273">
        <v>223</v>
      </c>
    </row>
    <row r="225" spans="1:19" s="82" customFormat="1" ht="15.75">
      <c r="A225" s="274" t="str">
        <f>IFERROR(IF(J225&lt;&gt;"",MAX($A$1:A224)+1,""),"")</f>
        <v/>
      </c>
      <c r="B225" s="275" t="str">
        <f>IFERROR(IF(J225="","",_xlfn.CONCAT($Y$2,_xlfn.CONCAT(IF(LEN(ドッグキャリー!$K$2)=1,0,""),ドッグキャリー!$K$2,_xlfn.CONCAT(IF(LEN(ドッグキャリー!$N$2)=1,0,""),ドッグキャリー!$N$2)))),"")</f>
        <v/>
      </c>
      <c r="C225" s="279"/>
      <c r="D225" s="279"/>
      <c r="E225" s="279"/>
      <c r="F225" s="280"/>
      <c r="G225" s="280"/>
      <c r="H225" s="280"/>
      <c r="I225" s="281" t="str">
        <f>IFERROR(IF(スキンタイト!N180=0,"",スキンタイト!E180),"")</f>
        <v/>
      </c>
      <c r="J225" s="280" t="str">
        <f>IFERROR(IF(スキンタイト!N180=0,"",スキンタイト!N180),"")</f>
        <v/>
      </c>
      <c r="K225" s="280"/>
      <c r="L225" s="280"/>
      <c r="M225" s="280"/>
      <c r="N225" s="280"/>
      <c r="O225" s="280"/>
      <c r="P225" s="280"/>
      <c r="Q225" s="280"/>
      <c r="R225" s="280"/>
      <c r="S225" s="273">
        <v>224</v>
      </c>
    </row>
    <row r="226" spans="1:19" s="82" customFormat="1" ht="15.75">
      <c r="A226" s="274" t="str">
        <f>IFERROR(IF(J226&lt;&gt;"",MAX($A$1:A225)+1,""),"")</f>
        <v/>
      </c>
      <c r="B226" s="275" t="str">
        <f>IFERROR(IF(J226="","",_xlfn.CONCAT($Y$2,_xlfn.CONCAT(IF(LEN(ドッグキャリー!$K$2)=1,0,""),ドッグキャリー!$K$2,_xlfn.CONCAT(IF(LEN(ドッグキャリー!$N$2)=1,0,""),ドッグキャリー!$N$2)))),"")</f>
        <v/>
      </c>
      <c r="C226" s="279"/>
      <c r="D226" s="279"/>
      <c r="E226" s="279"/>
      <c r="F226" s="280"/>
      <c r="G226" s="280"/>
      <c r="H226" s="280"/>
      <c r="I226" s="281" t="str">
        <f>IFERROR(IF(スキンタイト!N181=0,"",スキンタイト!E181),"")</f>
        <v/>
      </c>
      <c r="J226" s="280" t="str">
        <f>IFERROR(IF(スキンタイト!N181=0,"",スキンタイト!N181),"")</f>
        <v/>
      </c>
      <c r="K226" s="280"/>
      <c r="L226" s="280"/>
      <c r="M226" s="280"/>
      <c r="N226" s="280"/>
      <c r="O226" s="280"/>
      <c r="P226" s="280"/>
      <c r="Q226" s="280"/>
      <c r="R226" s="280"/>
      <c r="S226" s="273">
        <v>225</v>
      </c>
    </row>
    <row r="227" spans="1:19" s="82" customFormat="1" ht="15.75">
      <c r="A227" s="274" t="str">
        <f>IFERROR(IF(J227&lt;&gt;"",MAX($A$1:A226)+1,""),"")</f>
        <v/>
      </c>
      <c r="B227" s="275" t="str">
        <f>IFERROR(IF(J227="","",_xlfn.CONCAT($Y$2,_xlfn.CONCAT(IF(LEN(ドッグキャリー!$K$2)=1,0,""),ドッグキャリー!$K$2,_xlfn.CONCAT(IF(LEN(ドッグキャリー!$N$2)=1,0,""),ドッグキャリー!$N$2)))),"")</f>
        <v/>
      </c>
      <c r="C227" s="279"/>
      <c r="D227" s="279"/>
      <c r="E227" s="279"/>
      <c r="F227" s="280"/>
      <c r="G227" s="280"/>
      <c r="H227" s="280"/>
      <c r="I227" s="281" t="str">
        <f>IFERROR(IF(スキンタイト!N182=0,"",スキンタイト!E182),"")</f>
        <v/>
      </c>
      <c r="J227" s="280" t="str">
        <f>IFERROR(IF(スキンタイト!N182=0,"",スキンタイト!N182),"")</f>
        <v/>
      </c>
      <c r="K227" s="280"/>
      <c r="L227" s="280"/>
      <c r="M227" s="280"/>
      <c r="N227" s="280"/>
      <c r="O227" s="280"/>
      <c r="P227" s="280"/>
      <c r="Q227" s="280"/>
      <c r="R227" s="280"/>
      <c r="S227" s="273">
        <v>226</v>
      </c>
    </row>
    <row r="228" spans="1:19" s="82" customFormat="1" ht="15.75">
      <c r="A228" s="274" t="str">
        <f>IFERROR(IF(J228&lt;&gt;"",MAX($A$1:A227)+1,""),"")</f>
        <v/>
      </c>
      <c r="B228" s="275" t="str">
        <f>IFERROR(IF(J228="","",_xlfn.CONCAT($Y$2,_xlfn.CONCAT(IF(LEN(ドッグキャリー!$K$2)=1,0,""),ドッグキャリー!$K$2,_xlfn.CONCAT(IF(LEN(ドッグキャリー!$N$2)=1,0,""),ドッグキャリー!$N$2)))),"")</f>
        <v/>
      </c>
      <c r="C228" s="279"/>
      <c r="D228" s="279"/>
      <c r="E228" s="279"/>
      <c r="F228" s="280"/>
      <c r="G228" s="280"/>
      <c r="H228" s="280"/>
      <c r="I228" s="281" t="str">
        <f>IFERROR(IF(スキンタイト!N183=0,"",スキンタイト!E183),"")</f>
        <v/>
      </c>
      <c r="J228" s="280" t="str">
        <f>IFERROR(IF(スキンタイト!N183=0,"",スキンタイト!N183),"")</f>
        <v/>
      </c>
      <c r="K228" s="280"/>
      <c r="L228" s="280"/>
      <c r="M228" s="280"/>
      <c r="N228" s="280"/>
      <c r="O228" s="280"/>
      <c r="P228" s="280"/>
      <c r="Q228" s="280"/>
      <c r="R228" s="280"/>
      <c r="S228" s="273">
        <v>227</v>
      </c>
    </row>
    <row r="229" spans="1:19" s="82" customFormat="1" ht="15.75">
      <c r="A229" s="274" t="str">
        <f>IFERROR(IF(J229&lt;&gt;"",MAX($A$1:A228)+1,""),"")</f>
        <v/>
      </c>
      <c r="B229" s="275" t="str">
        <f>IFERROR(IF(J229="","",_xlfn.CONCAT($Y$2,_xlfn.CONCAT(IF(LEN(ドッグキャリー!$K$2)=1,0,""),ドッグキャリー!$K$2,_xlfn.CONCAT(IF(LEN(ドッグキャリー!$N$2)=1,0,""),ドッグキャリー!$N$2)))),"")</f>
        <v/>
      </c>
      <c r="C229" s="279"/>
      <c r="D229" s="279"/>
      <c r="E229" s="279"/>
      <c r="F229" s="280"/>
      <c r="G229" s="280"/>
      <c r="H229" s="280"/>
      <c r="I229" s="281" t="str">
        <f>IFERROR(IF(スキンタイト!N184=0,"",スキンタイト!E184),"")</f>
        <v/>
      </c>
      <c r="J229" s="280" t="str">
        <f>IFERROR(IF(スキンタイト!N184=0,"",スキンタイト!N184),"")</f>
        <v/>
      </c>
      <c r="K229" s="280"/>
      <c r="L229" s="280"/>
      <c r="M229" s="280"/>
      <c r="N229" s="280"/>
      <c r="O229" s="280"/>
      <c r="P229" s="280"/>
      <c r="Q229" s="280"/>
      <c r="R229" s="280"/>
      <c r="S229" s="273">
        <v>228</v>
      </c>
    </row>
    <row r="230" spans="1:19" s="82" customFormat="1" ht="15.75">
      <c r="A230" s="274" t="str">
        <f>IFERROR(IF(J230&lt;&gt;"",MAX($A$1:A229)+1,""),"")</f>
        <v/>
      </c>
      <c r="B230" s="275" t="str">
        <f>IFERROR(IF(J230="","",_xlfn.CONCAT($Y$2,_xlfn.CONCAT(IF(LEN(ドッグキャリー!$K$2)=1,0,""),ドッグキャリー!$K$2,_xlfn.CONCAT(IF(LEN(ドッグキャリー!$N$2)=1,0,""),ドッグキャリー!$N$2)))),"")</f>
        <v/>
      </c>
      <c r="C230" s="279"/>
      <c r="D230" s="279"/>
      <c r="E230" s="279"/>
      <c r="F230" s="280"/>
      <c r="G230" s="280"/>
      <c r="H230" s="280"/>
      <c r="I230" s="281" t="str">
        <f>IFERROR(IF(スキンタイト!N185=0,"",スキンタイト!E185),"")</f>
        <v/>
      </c>
      <c r="J230" s="280" t="str">
        <f>IFERROR(IF(スキンタイト!N185=0,"",スキンタイト!N185),"")</f>
        <v/>
      </c>
      <c r="K230" s="280"/>
      <c r="L230" s="280"/>
      <c r="M230" s="280"/>
      <c r="N230" s="280"/>
      <c r="O230" s="280"/>
      <c r="P230" s="280"/>
      <c r="Q230" s="280"/>
      <c r="R230" s="280"/>
      <c r="S230" s="273">
        <v>229</v>
      </c>
    </row>
    <row r="231" spans="1:19" s="82" customFormat="1" ht="15.75">
      <c r="A231" s="274" t="str">
        <f>IFERROR(IF(J231&lt;&gt;"",MAX($A$1:A230)+1,""),"")</f>
        <v/>
      </c>
      <c r="B231" s="275" t="str">
        <f>IFERROR(IF(J231="","",_xlfn.CONCAT($Y$2,_xlfn.CONCAT(IF(LEN(ドッグキャリー!$K$2)=1,0,""),ドッグキャリー!$K$2,_xlfn.CONCAT(IF(LEN(ドッグキャリー!$N$2)=1,0,""),ドッグキャリー!$N$2)))),"")</f>
        <v/>
      </c>
      <c r="C231" s="279"/>
      <c r="D231" s="279"/>
      <c r="E231" s="279"/>
      <c r="F231" s="280"/>
      <c r="G231" s="280"/>
      <c r="H231" s="280"/>
      <c r="I231" s="281" t="str">
        <f>IFERROR(IF(スキンタイト!N186=0,"",スキンタイト!E186),"")</f>
        <v/>
      </c>
      <c r="J231" s="280" t="str">
        <f>IFERROR(IF(スキンタイト!N186=0,"",スキンタイト!N186),"")</f>
        <v/>
      </c>
      <c r="K231" s="280"/>
      <c r="L231" s="280"/>
      <c r="M231" s="280"/>
      <c r="N231" s="280"/>
      <c r="O231" s="280"/>
      <c r="P231" s="280"/>
      <c r="Q231" s="280"/>
      <c r="R231" s="280"/>
      <c r="S231" s="273">
        <v>230</v>
      </c>
    </row>
    <row r="232" spans="1:19" s="82" customFormat="1" ht="15.75">
      <c r="A232" s="274" t="str">
        <f>IFERROR(IF(J232&lt;&gt;"",MAX($A$1:A231)+1,""),"")</f>
        <v/>
      </c>
      <c r="B232" s="275" t="str">
        <f>IFERROR(IF(J232="","",_xlfn.CONCAT($Y$2,_xlfn.CONCAT(IF(LEN(ドッグキャリー!$K$2)=1,0,""),ドッグキャリー!$K$2,_xlfn.CONCAT(IF(LEN(ドッグキャリー!$N$2)=1,0,""),ドッグキャリー!$N$2)))),"")</f>
        <v/>
      </c>
      <c r="C232" s="279"/>
      <c r="D232" s="279"/>
      <c r="E232" s="279"/>
      <c r="F232" s="280"/>
      <c r="G232" s="280"/>
      <c r="H232" s="280"/>
      <c r="I232" s="281" t="str">
        <f>IFERROR(IF(スキンタイト!N187=0,"",スキンタイト!E187),"")</f>
        <v/>
      </c>
      <c r="J232" s="280" t="str">
        <f>IFERROR(IF(スキンタイト!N187=0,"",スキンタイト!N187),"")</f>
        <v/>
      </c>
      <c r="K232" s="280"/>
      <c r="L232" s="280"/>
      <c r="M232" s="280"/>
      <c r="N232" s="280"/>
      <c r="O232" s="280"/>
      <c r="P232" s="280"/>
      <c r="Q232" s="280"/>
      <c r="R232" s="280"/>
      <c r="S232" s="273">
        <v>231</v>
      </c>
    </row>
    <row r="233" spans="1:19" s="82" customFormat="1" ht="15.75">
      <c r="A233" s="274" t="str">
        <f>IFERROR(IF(J233&lt;&gt;"",MAX($A$1:A232)+1,""),"")</f>
        <v/>
      </c>
      <c r="B233" s="275" t="str">
        <f>IFERROR(IF(J233="","",_xlfn.CONCAT($Y$2,_xlfn.CONCAT(IF(LEN(ドッグキャリー!$K$2)=1,0,""),ドッグキャリー!$K$2,_xlfn.CONCAT(IF(LEN(ドッグキャリー!$N$2)=1,0,""),ドッグキャリー!$N$2)))),"")</f>
        <v/>
      </c>
      <c r="C233" s="279"/>
      <c r="D233" s="279"/>
      <c r="E233" s="279"/>
      <c r="F233" s="280"/>
      <c r="G233" s="280"/>
      <c r="H233" s="280"/>
      <c r="I233" s="281" t="str">
        <f>IFERROR(IF(スキンタイト!N188=0,"",スキンタイト!E188),"")</f>
        <v/>
      </c>
      <c r="J233" s="280" t="str">
        <f>IFERROR(IF(スキンタイト!N188=0,"",スキンタイト!N188),"")</f>
        <v/>
      </c>
      <c r="K233" s="280"/>
      <c r="L233" s="280"/>
      <c r="M233" s="280"/>
      <c r="N233" s="280"/>
      <c r="O233" s="280"/>
      <c r="P233" s="280"/>
      <c r="Q233" s="280"/>
      <c r="R233" s="280"/>
      <c r="S233" s="273">
        <v>232</v>
      </c>
    </row>
    <row r="234" spans="1:19" s="82" customFormat="1" ht="15.75">
      <c r="A234" s="274" t="str">
        <f>IFERROR(IF(J234&lt;&gt;"",MAX($A$1:A233)+1,""),"")</f>
        <v/>
      </c>
      <c r="B234" s="275" t="str">
        <f>IFERROR(IF(J234="","",_xlfn.CONCAT($Y$2,_xlfn.CONCAT(IF(LEN(ドッグキャリー!$K$2)=1,0,""),ドッグキャリー!$K$2,_xlfn.CONCAT(IF(LEN(ドッグキャリー!$N$2)=1,0,""),ドッグキャリー!$N$2)))),"")</f>
        <v/>
      </c>
      <c r="C234" s="279"/>
      <c r="D234" s="279"/>
      <c r="E234" s="279"/>
      <c r="F234" s="280"/>
      <c r="G234" s="280"/>
      <c r="H234" s="280"/>
      <c r="I234" s="281" t="str">
        <f>IFERROR(IF(スキンタイト!N189=0,"",スキンタイト!E189),"")</f>
        <v/>
      </c>
      <c r="J234" s="280" t="str">
        <f>IFERROR(IF(スキンタイト!N189=0,"",スキンタイト!N189),"")</f>
        <v/>
      </c>
      <c r="K234" s="280"/>
      <c r="L234" s="280"/>
      <c r="M234" s="280"/>
      <c r="N234" s="280"/>
      <c r="O234" s="280"/>
      <c r="P234" s="280"/>
      <c r="Q234" s="280"/>
      <c r="R234" s="280"/>
      <c r="S234" s="273">
        <v>233</v>
      </c>
    </row>
    <row r="235" spans="1:19" s="82" customFormat="1" ht="15.75">
      <c r="A235" s="274" t="str">
        <f>IFERROR(IF(J235&lt;&gt;"",MAX($A$1:A234)+1,""),"")</f>
        <v/>
      </c>
      <c r="B235" s="275" t="str">
        <f>IFERROR(IF(J235="","",_xlfn.CONCAT($Y$2,_xlfn.CONCAT(IF(LEN(ドッグキャリー!$K$2)=1,0,""),ドッグキャリー!$K$2,_xlfn.CONCAT(IF(LEN(ドッグキャリー!$N$2)=1,0,""),ドッグキャリー!$N$2)))),"")</f>
        <v/>
      </c>
      <c r="C235" s="279"/>
      <c r="D235" s="279"/>
      <c r="E235" s="279"/>
      <c r="F235" s="280"/>
      <c r="G235" s="280"/>
      <c r="H235" s="280"/>
      <c r="I235" s="281" t="str">
        <f>IFERROR(IF(スキンタイト!N190=0,"",スキンタイト!E190),"")</f>
        <v/>
      </c>
      <c r="J235" s="280" t="str">
        <f>IFERROR(IF(スキンタイト!N190=0,"",スキンタイト!N190),"")</f>
        <v/>
      </c>
      <c r="K235" s="280"/>
      <c r="L235" s="280"/>
      <c r="M235" s="280"/>
      <c r="N235" s="280"/>
      <c r="O235" s="280"/>
      <c r="P235" s="280"/>
      <c r="Q235" s="280"/>
      <c r="R235" s="280"/>
      <c r="S235" s="273">
        <v>234</v>
      </c>
    </row>
    <row r="236" spans="1:19" s="82" customFormat="1" ht="15.75">
      <c r="A236" s="274" t="str">
        <f>IFERROR(IF(J236&lt;&gt;"",MAX($A$1:A235)+1,""),"")</f>
        <v/>
      </c>
      <c r="B236" s="275" t="str">
        <f>IFERROR(IF(J236="","",_xlfn.CONCAT($Y$2,_xlfn.CONCAT(IF(LEN(ドッグキャリー!$K$2)=1,0,""),ドッグキャリー!$K$2,_xlfn.CONCAT(IF(LEN(ドッグキャリー!$N$2)=1,0,""),ドッグキャリー!$N$2)))),"")</f>
        <v/>
      </c>
      <c r="C236" s="279"/>
      <c r="D236" s="279"/>
      <c r="E236" s="279"/>
      <c r="F236" s="280"/>
      <c r="G236" s="280"/>
      <c r="H236" s="280"/>
      <c r="I236" s="281" t="str">
        <f>IFERROR(IF(スキンタイト!N191=0,"",スキンタイト!E191),"")</f>
        <v/>
      </c>
      <c r="J236" s="280" t="str">
        <f>IFERROR(IF(スキンタイト!N191=0,"",スキンタイト!N191),"")</f>
        <v/>
      </c>
      <c r="K236" s="280"/>
      <c r="L236" s="280"/>
      <c r="M236" s="280"/>
      <c r="N236" s="280"/>
      <c r="O236" s="280"/>
      <c r="P236" s="280"/>
      <c r="Q236" s="280"/>
      <c r="R236" s="280"/>
      <c r="S236" s="273">
        <v>235</v>
      </c>
    </row>
    <row r="237" spans="1:19" s="82" customFormat="1" ht="15.75">
      <c r="A237" s="274" t="str">
        <f>IFERROR(IF(J237&lt;&gt;"",MAX($A$1:A236)+1,""),"")</f>
        <v/>
      </c>
      <c r="B237" s="275" t="str">
        <f>IFERROR(IF(J237="","",_xlfn.CONCAT($Y$2,_xlfn.CONCAT(IF(LEN(ドッグキャリー!$K$2)=1,0,""),ドッグキャリー!$K$2,_xlfn.CONCAT(IF(LEN(ドッグキャリー!$N$2)=1,0,""),ドッグキャリー!$N$2)))),"")</f>
        <v/>
      </c>
      <c r="C237" s="279"/>
      <c r="D237" s="279"/>
      <c r="E237" s="279"/>
      <c r="F237" s="280"/>
      <c r="G237" s="280"/>
      <c r="H237" s="280"/>
      <c r="I237" s="281" t="str">
        <f>IFERROR(IF(スキンタイト!N192=0,"",スキンタイト!E192),"")</f>
        <v/>
      </c>
      <c r="J237" s="280" t="str">
        <f>IFERROR(IF(スキンタイト!N192=0,"",スキンタイト!N192),"")</f>
        <v/>
      </c>
      <c r="K237" s="280"/>
      <c r="L237" s="280"/>
      <c r="M237" s="280"/>
      <c r="N237" s="280"/>
      <c r="O237" s="280"/>
      <c r="P237" s="280"/>
      <c r="Q237" s="280"/>
      <c r="R237" s="280"/>
      <c r="S237" s="273">
        <v>236</v>
      </c>
    </row>
    <row r="238" spans="1:19" s="82" customFormat="1" ht="15.75">
      <c r="A238" s="274" t="str">
        <f>IFERROR(IF(J238&lt;&gt;"",MAX($A$1:A237)+1,""),"")</f>
        <v/>
      </c>
      <c r="B238" s="275" t="str">
        <f>IFERROR(IF(J238="","",_xlfn.CONCAT($Y$2,_xlfn.CONCAT(IF(LEN(ドッグキャリー!$K$2)=1,0,""),ドッグキャリー!$K$2,_xlfn.CONCAT(IF(LEN(ドッグキャリー!$N$2)=1,0,""),ドッグキャリー!$N$2)))),"")</f>
        <v/>
      </c>
      <c r="C238" s="279"/>
      <c r="D238" s="279"/>
      <c r="E238" s="279"/>
      <c r="F238" s="280"/>
      <c r="G238" s="280"/>
      <c r="H238" s="280"/>
      <c r="I238" s="281" t="str">
        <f>IFERROR(IF(スキンタイト!N193=0,"",スキンタイト!E193),"")</f>
        <v/>
      </c>
      <c r="J238" s="280" t="str">
        <f>IFERROR(IF(スキンタイト!N193=0,"",スキンタイト!N193),"")</f>
        <v/>
      </c>
      <c r="K238" s="280"/>
      <c r="L238" s="280"/>
      <c r="M238" s="280"/>
      <c r="N238" s="280"/>
      <c r="O238" s="280"/>
      <c r="P238" s="280"/>
      <c r="Q238" s="280"/>
      <c r="R238" s="280"/>
      <c r="S238" s="273">
        <v>237</v>
      </c>
    </row>
    <row r="239" spans="1:19" s="82" customFormat="1" ht="15.75">
      <c r="A239" s="274" t="str">
        <f>IFERROR(IF(J239&lt;&gt;"",MAX($A$1:A238)+1,""),"")</f>
        <v/>
      </c>
      <c r="B239" s="275" t="str">
        <f>IFERROR(IF(J239="","",_xlfn.CONCAT($Y$2,_xlfn.CONCAT(IF(LEN(ドッグキャリー!$K$2)=1,0,""),ドッグキャリー!$K$2,_xlfn.CONCAT(IF(LEN(ドッグキャリー!$N$2)=1,0,""),ドッグキャリー!$N$2)))),"")</f>
        <v/>
      </c>
      <c r="C239" s="279"/>
      <c r="D239" s="279"/>
      <c r="E239" s="279"/>
      <c r="F239" s="280"/>
      <c r="G239" s="280"/>
      <c r="H239" s="280"/>
      <c r="I239" s="281" t="str">
        <f>IFERROR(IF(スキンタイト!N194=0,"",スキンタイト!E194),"")</f>
        <v/>
      </c>
      <c r="J239" s="280" t="str">
        <f>IFERROR(IF(スキンタイト!N194=0,"",スキンタイト!N194),"")</f>
        <v/>
      </c>
      <c r="K239" s="280"/>
      <c r="L239" s="280"/>
      <c r="M239" s="280"/>
      <c r="N239" s="280"/>
      <c r="O239" s="280"/>
      <c r="P239" s="280"/>
      <c r="Q239" s="280"/>
      <c r="R239" s="280"/>
      <c r="S239" s="273">
        <v>238</v>
      </c>
    </row>
    <row r="240" spans="1:19" s="82" customFormat="1" ht="15.75">
      <c r="A240" s="274" t="str">
        <f>IFERROR(IF(J240&lt;&gt;"",MAX($A$1:A239)+1,""),"")</f>
        <v/>
      </c>
      <c r="B240" s="275" t="str">
        <f>IFERROR(IF(J240="","",_xlfn.CONCAT($Y$2,_xlfn.CONCAT(IF(LEN(ドッグキャリー!$K$2)=1,0,""),ドッグキャリー!$K$2,_xlfn.CONCAT(IF(LEN(ドッグキャリー!$N$2)=1,0,""),ドッグキャリー!$N$2)))),"")</f>
        <v/>
      </c>
      <c r="C240" s="279"/>
      <c r="D240" s="279"/>
      <c r="E240" s="279"/>
      <c r="F240" s="280"/>
      <c r="G240" s="280"/>
      <c r="H240" s="280"/>
      <c r="I240" s="281" t="str">
        <f>IFERROR(IF(スキンタイト!N195=0,"",スキンタイト!E195),"")</f>
        <v/>
      </c>
      <c r="J240" s="280" t="str">
        <f>IFERROR(IF(スキンタイト!N195=0,"",スキンタイト!N195),"")</f>
        <v/>
      </c>
      <c r="K240" s="280"/>
      <c r="L240" s="280"/>
      <c r="M240" s="280"/>
      <c r="N240" s="280"/>
      <c r="O240" s="280"/>
      <c r="P240" s="280"/>
      <c r="Q240" s="280"/>
      <c r="R240" s="280"/>
      <c r="S240" s="273">
        <v>239</v>
      </c>
    </row>
    <row r="241" spans="1:19" s="82" customFormat="1" ht="15.75">
      <c r="A241" s="274" t="str">
        <f>IFERROR(IF(J241&lt;&gt;"",MAX($A$1:A240)+1,""),"")</f>
        <v/>
      </c>
      <c r="B241" s="275" t="str">
        <f>IFERROR(IF(J241="","",_xlfn.CONCAT($Y$2,_xlfn.CONCAT(IF(LEN(ドッグキャリー!$K$2)=1,0,""),ドッグキャリー!$K$2,_xlfn.CONCAT(IF(LEN(ドッグキャリー!$N$2)=1,0,""),ドッグキャリー!$N$2)))),"")</f>
        <v/>
      </c>
      <c r="C241" s="279"/>
      <c r="D241" s="279"/>
      <c r="E241" s="279"/>
      <c r="F241" s="280"/>
      <c r="G241" s="280"/>
      <c r="H241" s="280"/>
      <c r="I241" s="281" t="str">
        <f>IFERROR(IF(スキンタイト!N196=0,"",スキンタイト!E196),"")</f>
        <v/>
      </c>
      <c r="J241" s="280" t="str">
        <f>IFERROR(IF(スキンタイト!N196=0,"",スキンタイト!N196),"")</f>
        <v/>
      </c>
      <c r="K241" s="280"/>
      <c r="L241" s="280"/>
      <c r="M241" s="280"/>
      <c r="N241" s="280"/>
      <c r="O241" s="280"/>
      <c r="P241" s="280"/>
      <c r="Q241" s="280"/>
      <c r="R241" s="280"/>
      <c r="S241" s="273">
        <v>240</v>
      </c>
    </row>
    <row r="242" spans="1:19" s="82" customFormat="1" ht="15.75">
      <c r="A242" s="274" t="str">
        <f>IFERROR(IF(J242&lt;&gt;"",MAX($A$1:A241)+1,""),"")</f>
        <v/>
      </c>
      <c r="B242" s="275" t="str">
        <f>IFERROR(IF(J242="","",_xlfn.CONCAT($Y$2,_xlfn.CONCAT(IF(LEN(ドッグキャリー!$K$2)=1,0,""),ドッグキャリー!$K$2,_xlfn.CONCAT(IF(LEN(ドッグキャリー!$N$2)=1,0,""),ドッグキャリー!$N$2)))),"")</f>
        <v/>
      </c>
      <c r="C242" s="279"/>
      <c r="D242" s="279"/>
      <c r="E242" s="279"/>
      <c r="F242" s="280"/>
      <c r="G242" s="280"/>
      <c r="H242" s="280"/>
      <c r="I242" s="281" t="str">
        <f>IFERROR(IF(スキンタイト!N197=0,"",スキンタイト!E197),"")</f>
        <v/>
      </c>
      <c r="J242" s="280" t="str">
        <f>IFERROR(IF(スキンタイト!N197=0,"",スキンタイト!N197),"")</f>
        <v/>
      </c>
      <c r="K242" s="280"/>
      <c r="L242" s="280"/>
      <c r="M242" s="280"/>
      <c r="N242" s="280"/>
      <c r="O242" s="280"/>
      <c r="P242" s="280"/>
      <c r="Q242" s="280"/>
      <c r="R242" s="280"/>
      <c r="S242" s="273">
        <v>241</v>
      </c>
    </row>
    <row r="243" spans="1:19" s="82" customFormat="1" ht="15.75">
      <c r="A243" s="274" t="str">
        <f>IFERROR(IF(J243&lt;&gt;"",MAX($A$1:A242)+1,""),"")</f>
        <v/>
      </c>
      <c r="B243" s="275" t="str">
        <f>IFERROR(IF(J243="","",_xlfn.CONCAT($Y$2,_xlfn.CONCAT(IF(LEN(ドッグキャリー!$K$2)=1,0,""),ドッグキャリー!$K$2,_xlfn.CONCAT(IF(LEN(ドッグキャリー!$N$2)=1,0,""),ドッグキャリー!$N$2)))),"")</f>
        <v/>
      </c>
      <c r="C243" s="279"/>
      <c r="D243" s="279"/>
      <c r="E243" s="279"/>
      <c r="F243" s="280"/>
      <c r="G243" s="280"/>
      <c r="H243" s="280"/>
      <c r="I243" s="281" t="str">
        <f>IFERROR(IF(スキンタイト!N198=0,"",スキンタイト!E198),"")</f>
        <v/>
      </c>
      <c r="J243" s="280" t="str">
        <f>IFERROR(IF(スキンタイト!N198=0,"",スキンタイト!N198),"")</f>
        <v/>
      </c>
      <c r="K243" s="280"/>
      <c r="L243" s="280"/>
      <c r="M243" s="280"/>
      <c r="N243" s="280"/>
      <c r="O243" s="280"/>
      <c r="P243" s="280"/>
      <c r="Q243" s="280"/>
      <c r="R243" s="280"/>
      <c r="S243" s="273">
        <v>242</v>
      </c>
    </row>
    <row r="244" spans="1:19" s="82" customFormat="1" ht="15.75">
      <c r="A244" s="274" t="str">
        <f>IFERROR(IF(J244&lt;&gt;"",MAX($A$1:A243)+1,""),"")</f>
        <v/>
      </c>
      <c r="B244" s="275" t="str">
        <f>IFERROR(IF(J244="","",_xlfn.CONCAT($Y$2,_xlfn.CONCAT(IF(LEN(ドッグキャリー!$K$2)=1,0,""),ドッグキャリー!$K$2,_xlfn.CONCAT(IF(LEN(ドッグキャリー!$N$2)=1,0,""),ドッグキャリー!$N$2)))),"")</f>
        <v/>
      </c>
      <c r="C244" s="279"/>
      <c r="D244" s="279"/>
      <c r="E244" s="279"/>
      <c r="F244" s="280"/>
      <c r="G244" s="280"/>
      <c r="H244" s="280"/>
      <c r="I244" s="281" t="str">
        <f>IFERROR(IF(スキンタイト!N199=0,"",スキンタイト!E199),"")</f>
        <v/>
      </c>
      <c r="J244" s="280" t="str">
        <f>IFERROR(IF(スキンタイト!N199=0,"",スキンタイト!N199),"")</f>
        <v/>
      </c>
      <c r="K244" s="280"/>
      <c r="L244" s="280"/>
      <c r="M244" s="280"/>
      <c r="N244" s="280"/>
      <c r="O244" s="280"/>
      <c r="P244" s="280"/>
      <c r="Q244" s="280"/>
      <c r="R244" s="280"/>
      <c r="S244" s="273">
        <v>243</v>
      </c>
    </row>
    <row r="245" spans="1:19" s="82" customFormat="1" ht="15.75">
      <c r="A245" s="274" t="str">
        <f>IFERROR(IF(J245&lt;&gt;"",MAX($A$1:A244)+1,""),"")</f>
        <v/>
      </c>
      <c r="B245" s="275" t="str">
        <f>IFERROR(IF(J245="","",_xlfn.CONCAT($Y$2,_xlfn.CONCAT(IF(LEN(ドッグキャリー!$K$2)=1,0,""),ドッグキャリー!$K$2,_xlfn.CONCAT(IF(LEN(ドッグキャリー!$N$2)=1,0,""),ドッグキャリー!$N$2)))),"")</f>
        <v/>
      </c>
      <c r="C245" s="279"/>
      <c r="D245" s="279"/>
      <c r="E245" s="279"/>
      <c r="F245" s="280"/>
      <c r="G245" s="280"/>
      <c r="H245" s="280"/>
      <c r="I245" s="281" t="str">
        <f>IFERROR(IF(スキンタイト!N200=0,"",スキンタイト!E200),"")</f>
        <v/>
      </c>
      <c r="J245" s="280" t="str">
        <f>IFERROR(IF(スキンタイト!N200=0,"",スキンタイト!N200),"")</f>
        <v/>
      </c>
      <c r="K245" s="280"/>
      <c r="L245" s="280"/>
      <c r="M245" s="280"/>
      <c r="N245" s="280"/>
      <c r="O245" s="280"/>
      <c r="P245" s="280"/>
      <c r="Q245" s="280"/>
      <c r="R245" s="280"/>
      <c r="S245" s="273">
        <v>244</v>
      </c>
    </row>
    <row r="246" spans="1:19" s="82" customFormat="1" ht="15.75">
      <c r="A246" s="274" t="str">
        <f>IFERROR(IF(J246&lt;&gt;"",MAX($A$1:A245)+1,""),"")</f>
        <v/>
      </c>
      <c r="B246" s="275" t="str">
        <f>IFERROR(IF(J246="","",_xlfn.CONCAT($Y$2,_xlfn.CONCAT(IF(LEN(ドッグキャリー!$K$2)=1,0,""),ドッグキャリー!$K$2,_xlfn.CONCAT(IF(LEN(ドッグキャリー!$N$2)=1,0,""),ドッグキャリー!$N$2)))),"")</f>
        <v/>
      </c>
      <c r="C246" s="279"/>
      <c r="D246" s="279"/>
      <c r="E246" s="279"/>
      <c r="F246" s="280"/>
      <c r="G246" s="280"/>
      <c r="H246" s="280"/>
      <c r="I246" s="281" t="str">
        <f>IFERROR(IF(スキンタイト!N201=0,"",スキンタイト!E201),"")</f>
        <v/>
      </c>
      <c r="J246" s="280" t="str">
        <f>IFERROR(IF(スキンタイト!N201=0,"",スキンタイト!N201),"")</f>
        <v/>
      </c>
      <c r="K246" s="280"/>
      <c r="L246" s="280"/>
      <c r="M246" s="280"/>
      <c r="N246" s="280"/>
      <c r="O246" s="280"/>
      <c r="P246" s="280"/>
      <c r="Q246" s="280"/>
      <c r="R246" s="280"/>
      <c r="S246" s="273">
        <v>245</v>
      </c>
    </row>
    <row r="247" spans="1:19" s="82" customFormat="1" ht="15.75">
      <c r="A247" s="274" t="str">
        <f>IFERROR(IF(J247&lt;&gt;"",MAX($A$1:A246)+1,""),"")</f>
        <v/>
      </c>
      <c r="B247" s="275" t="str">
        <f>IFERROR(IF(J247="","",_xlfn.CONCAT($Y$2,_xlfn.CONCAT(IF(LEN(ドッグキャリー!$K$2)=1,0,""),ドッグキャリー!$K$2,_xlfn.CONCAT(IF(LEN(ドッグキャリー!$N$2)=1,0,""),ドッグキャリー!$N$2)))),"")</f>
        <v/>
      </c>
      <c r="C247" s="279"/>
      <c r="D247" s="279"/>
      <c r="E247" s="279"/>
      <c r="F247" s="280"/>
      <c r="G247" s="280"/>
      <c r="H247" s="280"/>
      <c r="I247" s="281" t="str">
        <f>IFERROR(IF(スキンタイト!N202=0,"",スキンタイト!E202),"")</f>
        <v/>
      </c>
      <c r="J247" s="280" t="str">
        <f>IFERROR(IF(スキンタイト!N202=0,"",スキンタイト!N202),"")</f>
        <v/>
      </c>
      <c r="K247" s="280"/>
      <c r="L247" s="280"/>
      <c r="M247" s="280"/>
      <c r="N247" s="280"/>
      <c r="O247" s="280"/>
      <c r="P247" s="280"/>
      <c r="Q247" s="280"/>
      <c r="R247" s="280"/>
      <c r="S247" s="273">
        <v>246</v>
      </c>
    </row>
    <row r="248" spans="1:19" s="82" customFormat="1" ht="15.75">
      <c r="A248" s="274" t="str">
        <f>IFERROR(IF(J248&lt;&gt;"",MAX($A$1:A247)+1,""),"")</f>
        <v/>
      </c>
      <c r="B248" s="275" t="str">
        <f>IFERROR(IF(J248="","",_xlfn.CONCAT($Y$2,_xlfn.CONCAT(IF(LEN(ドッグキャリー!$K$2)=1,0,""),ドッグキャリー!$K$2,_xlfn.CONCAT(IF(LEN(ドッグキャリー!$N$2)=1,0,""),ドッグキャリー!$N$2)))),"")</f>
        <v/>
      </c>
      <c r="C248" s="279"/>
      <c r="D248" s="279"/>
      <c r="E248" s="279"/>
      <c r="F248" s="280"/>
      <c r="G248" s="280"/>
      <c r="H248" s="280"/>
      <c r="I248" s="281" t="str">
        <f>IFERROR(IF(スキンタイト!N203=0,"",スキンタイト!E203),"")</f>
        <v/>
      </c>
      <c r="J248" s="280" t="str">
        <f>IFERROR(IF(スキンタイト!N203=0,"",スキンタイト!N203),"")</f>
        <v/>
      </c>
      <c r="K248" s="280"/>
      <c r="L248" s="280"/>
      <c r="M248" s="280"/>
      <c r="N248" s="280"/>
      <c r="O248" s="280"/>
      <c r="P248" s="280"/>
      <c r="Q248" s="280"/>
      <c r="R248" s="280"/>
      <c r="S248" s="273">
        <v>247</v>
      </c>
    </row>
    <row r="249" spans="1:19" s="82" customFormat="1" ht="15.75">
      <c r="A249" s="274" t="str">
        <f>IFERROR(IF(J249&lt;&gt;"",MAX($A$1:A248)+1,""),"")</f>
        <v/>
      </c>
      <c r="B249" s="275" t="str">
        <f>IFERROR(IF(J249="","",_xlfn.CONCAT($Y$2,_xlfn.CONCAT(IF(LEN(ドッグキャリー!$K$2)=1,0,""),ドッグキャリー!$K$2,_xlfn.CONCAT(IF(LEN(ドッグキャリー!$N$2)=1,0,""),ドッグキャリー!$N$2)))),"")</f>
        <v/>
      </c>
      <c r="C249" s="279"/>
      <c r="D249" s="279"/>
      <c r="E249" s="279"/>
      <c r="F249" s="280"/>
      <c r="G249" s="280"/>
      <c r="H249" s="280"/>
      <c r="I249" s="281" t="str">
        <f>IFERROR(IF(スキンタイト!N204=0,"",スキンタイト!E204),"")</f>
        <v/>
      </c>
      <c r="J249" s="280" t="str">
        <f>IFERROR(IF(スキンタイト!N204=0,"",スキンタイト!N204),"")</f>
        <v/>
      </c>
      <c r="K249" s="280"/>
      <c r="L249" s="280"/>
      <c r="M249" s="280"/>
      <c r="N249" s="280"/>
      <c r="O249" s="280"/>
      <c r="P249" s="280"/>
      <c r="Q249" s="280"/>
      <c r="R249" s="280"/>
      <c r="S249" s="273">
        <v>248</v>
      </c>
    </row>
    <row r="250" spans="1:19" s="82" customFormat="1" ht="15.75">
      <c r="A250" s="274" t="str">
        <f>IFERROR(IF(J250&lt;&gt;"",MAX($A$1:A249)+1,""),"")</f>
        <v/>
      </c>
      <c r="B250" s="275" t="str">
        <f>IFERROR(IF(J250="","",_xlfn.CONCAT($Y$2,_xlfn.CONCAT(IF(LEN(ドッグキャリー!$K$2)=1,0,""),ドッグキャリー!$K$2,_xlfn.CONCAT(IF(LEN(ドッグキャリー!$N$2)=1,0,""),ドッグキャリー!$N$2)))),"")</f>
        <v/>
      </c>
      <c r="C250" s="279"/>
      <c r="D250" s="279"/>
      <c r="E250" s="279"/>
      <c r="F250" s="280"/>
      <c r="G250" s="280"/>
      <c r="H250" s="280"/>
      <c r="I250" s="281" t="str">
        <f>IFERROR(IF(スキンタイト!N205=0,"",スキンタイト!E205),"")</f>
        <v/>
      </c>
      <c r="J250" s="280" t="str">
        <f>IFERROR(IF(スキンタイト!N205=0,"",スキンタイト!N205),"")</f>
        <v/>
      </c>
      <c r="K250" s="280"/>
      <c r="L250" s="280"/>
      <c r="M250" s="280"/>
      <c r="N250" s="280"/>
      <c r="O250" s="280"/>
      <c r="P250" s="280"/>
      <c r="Q250" s="280"/>
      <c r="R250" s="280"/>
      <c r="S250" s="273">
        <v>249</v>
      </c>
    </row>
    <row r="251" spans="1:19" s="82" customFormat="1" ht="15.75">
      <c r="A251" s="274" t="str">
        <f>IFERROR(IF(J251&lt;&gt;"",MAX($A$1:A250)+1,""),"")</f>
        <v/>
      </c>
      <c r="B251" s="275" t="str">
        <f>IFERROR(IF(J251="","",_xlfn.CONCAT($Y$2,_xlfn.CONCAT(IF(LEN(ドッグキャリー!$K$2)=1,0,""),ドッグキャリー!$K$2,_xlfn.CONCAT(IF(LEN(ドッグキャリー!$N$2)=1,0,""),ドッグキャリー!$N$2)))),"")</f>
        <v/>
      </c>
      <c r="C251" s="279"/>
      <c r="D251" s="279"/>
      <c r="E251" s="279"/>
      <c r="F251" s="280"/>
      <c r="G251" s="280"/>
      <c r="H251" s="280"/>
      <c r="I251" s="281" t="str">
        <f>IFERROR(IF(スキンタイト!N206=0,"",スキンタイト!E206),"")</f>
        <v/>
      </c>
      <c r="J251" s="280" t="str">
        <f>IFERROR(IF(スキンタイト!N206=0,"",スキンタイト!N206),"")</f>
        <v/>
      </c>
      <c r="K251" s="280"/>
      <c r="L251" s="280"/>
      <c r="M251" s="280"/>
      <c r="N251" s="280"/>
      <c r="O251" s="280"/>
      <c r="P251" s="280"/>
      <c r="Q251" s="280"/>
      <c r="R251" s="280"/>
      <c r="S251" s="273">
        <v>250</v>
      </c>
    </row>
    <row r="252" spans="1:19" s="82" customFormat="1" ht="15.75">
      <c r="A252" s="274" t="str">
        <f>IFERROR(IF(J252&lt;&gt;"",MAX($A$1:A251)+1,""),"")</f>
        <v/>
      </c>
      <c r="B252" s="275" t="str">
        <f>IFERROR(IF(J252="","",_xlfn.CONCAT($Y$2,_xlfn.CONCAT(IF(LEN(ドッグキャリー!$K$2)=1,0,""),ドッグキャリー!$K$2,_xlfn.CONCAT(IF(LEN(ドッグキャリー!$N$2)=1,0,""),ドッグキャリー!$N$2)))),"")</f>
        <v/>
      </c>
      <c r="C252" s="279"/>
      <c r="D252" s="279"/>
      <c r="E252" s="279"/>
      <c r="F252" s="280"/>
      <c r="G252" s="280"/>
      <c r="H252" s="280"/>
      <c r="I252" s="281" t="str">
        <f>IFERROR(IF(スキンタイト!N207=0,"",スキンタイト!E207),"")</f>
        <v/>
      </c>
      <c r="J252" s="280" t="str">
        <f>IFERROR(IF(スキンタイト!N207=0,"",スキンタイト!N207),"")</f>
        <v/>
      </c>
      <c r="K252" s="280"/>
      <c r="L252" s="280"/>
      <c r="M252" s="280"/>
      <c r="N252" s="280"/>
      <c r="O252" s="280"/>
      <c r="P252" s="280"/>
      <c r="Q252" s="280"/>
      <c r="R252" s="280"/>
      <c r="S252" s="273">
        <v>251</v>
      </c>
    </row>
    <row r="253" spans="1:19" s="82" customFormat="1" ht="15.75">
      <c r="A253" s="274" t="str">
        <f>IFERROR(IF(J253&lt;&gt;"",MAX($A$1:A252)+1,""),"")</f>
        <v/>
      </c>
      <c r="B253" s="275" t="str">
        <f>IFERROR(IF(J253="","",_xlfn.CONCAT($Y$2,_xlfn.CONCAT(IF(LEN(ドッグキャリー!$K$2)=1,0,""),ドッグキャリー!$K$2,_xlfn.CONCAT(IF(LEN(ドッグキャリー!$N$2)=1,0,""),ドッグキャリー!$N$2)))),"")</f>
        <v/>
      </c>
      <c r="C253" s="279"/>
      <c r="D253" s="279"/>
      <c r="E253" s="279"/>
      <c r="F253" s="280"/>
      <c r="G253" s="280"/>
      <c r="H253" s="280"/>
      <c r="I253" s="281" t="str">
        <f>IFERROR(IF(スキンタイト!N208=0,"",スキンタイト!E208),"")</f>
        <v/>
      </c>
      <c r="J253" s="280" t="str">
        <f>IFERROR(IF(スキンタイト!N208=0,"",スキンタイト!N208),"")</f>
        <v/>
      </c>
      <c r="K253" s="280"/>
      <c r="L253" s="280"/>
      <c r="M253" s="280"/>
      <c r="N253" s="280"/>
      <c r="O253" s="280"/>
      <c r="P253" s="280"/>
      <c r="Q253" s="280"/>
      <c r="R253" s="280"/>
      <c r="S253" s="273">
        <v>252</v>
      </c>
    </row>
    <row r="254" spans="1:19" s="82" customFormat="1" ht="15.75">
      <c r="A254" s="274" t="str">
        <f>IFERROR(IF(J254&lt;&gt;"",MAX($A$1:A253)+1,""),"")</f>
        <v/>
      </c>
      <c r="B254" s="275" t="str">
        <f>IFERROR(IF(J254="","",_xlfn.CONCAT($Y$2,_xlfn.CONCAT(IF(LEN(ドッグキャリー!$K$2)=1,0,""),ドッグキャリー!$K$2,_xlfn.CONCAT(IF(LEN(ドッグキャリー!$N$2)=1,0,""),ドッグキャリー!$N$2)))),"")</f>
        <v/>
      </c>
      <c r="C254" s="279"/>
      <c r="D254" s="279"/>
      <c r="E254" s="279"/>
      <c r="F254" s="280"/>
      <c r="G254" s="280"/>
      <c r="H254" s="280"/>
      <c r="I254" s="281" t="str">
        <f>IFERROR(IF(スキンタイト!N209=0,"",スキンタイト!E209),"")</f>
        <v/>
      </c>
      <c r="J254" s="280" t="str">
        <f>IFERROR(IF(スキンタイト!N209=0,"",スキンタイト!N209),"")</f>
        <v/>
      </c>
      <c r="K254" s="280"/>
      <c r="L254" s="280"/>
      <c r="M254" s="280"/>
      <c r="N254" s="280"/>
      <c r="O254" s="280"/>
      <c r="P254" s="280"/>
      <c r="Q254" s="280"/>
      <c r="R254" s="280"/>
      <c r="S254" s="273">
        <v>253</v>
      </c>
    </row>
    <row r="255" spans="1:19" s="82" customFormat="1" ht="15.75">
      <c r="A255" s="274" t="str">
        <f>IFERROR(IF(J255&lt;&gt;"",MAX($A$1:A254)+1,""),"")</f>
        <v/>
      </c>
      <c r="B255" s="275" t="str">
        <f>IFERROR(IF(J255="","",_xlfn.CONCAT($Y$2,_xlfn.CONCAT(IF(LEN(ドッグキャリー!$K$2)=1,0,""),ドッグキャリー!$K$2,_xlfn.CONCAT(IF(LEN(ドッグキャリー!$N$2)=1,0,""),ドッグキャリー!$N$2)))),"")</f>
        <v/>
      </c>
      <c r="C255" s="279"/>
      <c r="D255" s="279"/>
      <c r="E255" s="279"/>
      <c r="F255" s="280"/>
      <c r="G255" s="280"/>
      <c r="H255" s="280"/>
      <c r="I255" s="281" t="str">
        <f>IFERROR(IF(スキンタイト!N210=0,"",スキンタイト!E210),"")</f>
        <v/>
      </c>
      <c r="J255" s="280" t="str">
        <f>IFERROR(IF(スキンタイト!N210=0,"",スキンタイト!N210),"")</f>
        <v/>
      </c>
      <c r="K255" s="280"/>
      <c r="L255" s="280"/>
      <c r="M255" s="280"/>
      <c r="N255" s="280"/>
      <c r="O255" s="280"/>
      <c r="P255" s="280"/>
      <c r="Q255" s="280"/>
      <c r="R255" s="280"/>
      <c r="S255" s="273">
        <v>254</v>
      </c>
    </row>
    <row r="256" spans="1:19" s="82" customFormat="1" ht="15.75">
      <c r="A256" s="274" t="str">
        <f>IFERROR(IF(J256&lt;&gt;"",MAX($A$1:A255)+1,""),"")</f>
        <v/>
      </c>
      <c r="B256" s="275" t="str">
        <f>IFERROR(IF(J256="","",_xlfn.CONCAT($Y$2,_xlfn.CONCAT(IF(LEN(ドッグキャリー!$K$2)=1,0,""),ドッグキャリー!$K$2,_xlfn.CONCAT(IF(LEN(ドッグキャリー!$N$2)=1,0,""),ドッグキャリー!$N$2)))),"")</f>
        <v/>
      </c>
      <c r="C256" s="279"/>
      <c r="D256" s="279"/>
      <c r="E256" s="279"/>
      <c r="F256" s="280"/>
      <c r="G256" s="280"/>
      <c r="H256" s="280"/>
      <c r="I256" s="281" t="str">
        <f>IFERROR(IF(スキンタイト!N211=0,"",スキンタイト!E211),"")</f>
        <v/>
      </c>
      <c r="J256" s="280" t="str">
        <f>IFERROR(IF(スキンタイト!N211=0,"",スキンタイト!N211),"")</f>
        <v/>
      </c>
      <c r="K256" s="280"/>
      <c r="L256" s="280"/>
      <c r="M256" s="280"/>
      <c r="N256" s="280"/>
      <c r="O256" s="280"/>
      <c r="P256" s="280"/>
      <c r="Q256" s="280"/>
      <c r="R256" s="280"/>
      <c r="S256" s="273">
        <v>255</v>
      </c>
    </row>
    <row r="257" spans="1:19" s="82" customFormat="1" ht="15.75">
      <c r="A257" s="274" t="str">
        <f>IFERROR(IF(J257&lt;&gt;"",MAX($A$1:A256)+1,""),"")</f>
        <v/>
      </c>
      <c r="B257" s="275" t="str">
        <f>IFERROR(IF(J257="","",_xlfn.CONCAT($Y$2,_xlfn.CONCAT(IF(LEN(ドッグキャリー!$K$2)=1,0,""),ドッグキャリー!$K$2,_xlfn.CONCAT(IF(LEN(ドッグキャリー!$N$2)=1,0,""),ドッグキャリー!$N$2)))),"")</f>
        <v/>
      </c>
      <c r="C257" s="279"/>
      <c r="D257" s="279"/>
      <c r="E257" s="279"/>
      <c r="F257" s="280"/>
      <c r="G257" s="280"/>
      <c r="H257" s="280"/>
      <c r="I257" s="281" t="str">
        <f>IFERROR(IF(スキンタイト!N212=0,"",スキンタイト!E212),"")</f>
        <v/>
      </c>
      <c r="J257" s="280" t="str">
        <f>IFERROR(IF(スキンタイト!N212=0,"",スキンタイト!N212),"")</f>
        <v/>
      </c>
      <c r="K257" s="280"/>
      <c r="L257" s="280"/>
      <c r="M257" s="280"/>
      <c r="N257" s="280"/>
      <c r="O257" s="280"/>
      <c r="P257" s="280"/>
      <c r="Q257" s="280"/>
      <c r="R257" s="280"/>
      <c r="S257" s="273">
        <v>256</v>
      </c>
    </row>
    <row r="258" spans="1:19" s="82" customFormat="1" ht="15.75">
      <c r="A258" s="274" t="str">
        <f>IFERROR(IF(J258&lt;&gt;"",MAX($A$1:A257)+1,""),"")</f>
        <v/>
      </c>
      <c r="B258" s="275" t="str">
        <f>IFERROR(IF(J258="","",_xlfn.CONCAT($Y$2,_xlfn.CONCAT(IF(LEN(ドッグキャリー!$K$2)=1,0,""),ドッグキャリー!$K$2,_xlfn.CONCAT(IF(LEN(ドッグキャリー!$N$2)=1,0,""),ドッグキャリー!$N$2)))),"")</f>
        <v/>
      </c>
      <c r="C258" s="279"/>
      <c r="D258" s="279"/>
      <c r="E258" s="279"/>
      <c r="F258" s="280"/>
      <c r="G258" s="280"/>
      <c r="H258" s="280"/>
      <c r="I258" s="281" t="str">
        <f>IFERROR(IF(スキンタイト!N213=0,"",スキンタイト!E213),"")</f>
        <v/>
      </c>
      <c r="J258" s="280" t="str">
        <f>IFERROR(IF(スキンタイト!N213=0,"",スキンタイト!N213),"")</f>
        <v/>
      </c>
      <c r="K258" s="280"/>
      <c r="L258" s="280"/>
      <c r="M258" s="280"/>
      <c r="N258" s="280"/>
      <c r="O258" s="280"/>
      <c r="P258" s="280"/>
      <c r="Q258" s="280"/>
      <c r="R258" s="280"/>
      <c r="S258" s="273">
        <v>257</v>
      </c>
    </row>
    <row r="259" spans="1:19" s="82" customFormat="1" ht="15.75">
      <c r="A259" s="274" t="str">
        <f>IFERROR(IF(J259&lt;&gt;"",MAX($A$1:A258)+1,""),"")</f>
        <v/>
      </c>
      <c r="B259" s="275" t="str">
        <f>IFERROR(IF(J259="","",_xlfn.CONCAT($Y$2,_xlfn.CONCAT(IF(LEN(ドッグキャリー!$K$2)=1,0,""),ドッグキャリー!$K$2,_xlfn.CONCAT(IF(LEN(ドッグキャリー!$N$2)=1,0,""),ドッグキャリー!$N$2)))),"")</f>
        <v/>
      </c>
      <c r="C259" s="279"/>
      <c r="D259" s="279"/>
      <c r="E259" s="279"/>
      <c r="F259" s="280"/>
      <c r="G259" s="280"/>
      <c r="H259" s="280"/>
      <c r="I259" s="281" t="str">
        <f>IFERROR(IF(スキンタイト!N214=0,"",スキンタイト!E214),"")</f>
        <v/>
      </c>
      <c r="J259" s="280" t="str">
        <f>IFERROR(IF(スキンタイト!N214=0,"",スキンタイト!N214),"")</f>
        <v/>
      </c>
      <c r="K259" s="280"/>
      <c r="L259" s="280"/>
      <c r="M259" s="280"/>
      <c r="N259" s="280"/>
      <c r="O259" s="280"/>
      <c r="P259" s="280"/>
      <c r="Q259" s="280"/>
      <c r="R259" s="280"/>
      <c r="S259" s="273">
        <v>258</v>
      </c>
    </row>
    <row r="260" spans="1:19" s="82" customFormat="1" ht="15.75">
      <c r="A260" s="274" t="str">
        <f>IFERROR(IF(J260&lt;&gt;"",MAX($A$1:A259)+1,""),"")</f>
        <v/>
      </c>
      <c r="B260" s="275" t="str">
        <f>IFERROR(IF(J260="","",_xlfn.CONCAT($Y$2,_xlfn.CONCAT(IF(LEN(ドッグキャリー!$K$2)=1,0,""),ドッグキャリー!$K$2,_xlfn.CONCAT(IF(LEN(ドッグキャリー!$N$2)=1,0,""),ドッグキャリー!$N$2)))),"")</f>
        <v/>
      </c>
      <c r="C260" s="279"/>
      <c r="D260" s="279"/>
      <c r="E260" s="279"/>
      <c r="F260" s="280"/>
      <c r="G260" s="280"/>
      <c r="H260" s="280"/>
      <c r="I260" s="281" t="str">
        <f>IFERROR(IF(スキンタイト!N215=0,"",スキンタイト!E215),"")</f>
        <v/>
      </c>
      <c r="J260" s="280" t="str">
        <f>IFERROR(IF(スキンタイト!N215=0,"",スキンタイト!N215),"")</f>
        <v/>
      </c>
      <c r="K260" s="280"/>
      <c r="L260" s="280"/>
      <c r="M260" s="280"/>
      <c r="N260" s="280"/>
      <c r="O260" s="280"/>
      <c r="P260" s="280"/>
      <c r="Q260" s="280"/>
      <c r="R260" s="280"/>
      <c r="S260" s="273">
        <v>259</v>
      </c>
    </row>
    <row r="261" spans="1:19" s="82" customFormat="1" ht="15.75">
      <c r="A261" s="274" t="str">
        <f>IFERROR(IF(J261&lt;&gt;"",MAX($A$1:A260)+1,""),"")</f>
        <v/>
      </c>
      <c r="B261" s="275" t="str">
        <f>IFERROR(IF(J261="","",_xlfn.CONCAT($Y$2,_xlfn.CONCAT(IF(LEN(ドッグキャリー!$K$2)=1,0,""),ドッグキャリー!$K$2,_xlfn.CONCAT(IF(LEN(ドッグキャリー!$N$2)=1,0,""),ドッグキャリー!$N$2)))),"")</f>
        <v/>
      </c>
      <c r="C261" s="279"/>
      <c r="D261" s="279"/>
      <c r="E261" s="279"/>
      <c r="F261" s="280"/>
      <c r="G261" s="280"/>
      <c r="H261" s="280"/>
      <c r="I261" s="281" t="str">
        <f>IFERROR(IF(スキンタイト!N216=0,"",スキンタイト!E216),"")</f>
        <v/>
      </c>
      <c r="J261" s="280" t="str">
        <f>IFERROR(IF(スキンタイト!N216=0,"",スキンタイト!N216),"")</f>
        <v/>
      </c>
      <c r="K261" s="280"/>
      <c r="L261" s="280"/>
      <c r="M261" s="280"/>
      <c r="N261" s="280"/>
      <c r="O261" s="280"/>
      <c r="P261" s="280"/>
      <c r="Q261" s="280"/>
      <c r="R261" s="280"/>
      <c r="S261" s="273">
        <v>260</v>
      </c>
    </row>
    <row r="262" spans="1:19" s="82" customFormat="1" ht="15.75">
      <c r="A262" s="274" t="str">
        <f>IFERROR(IF(J262&lt;&gt;"",MAX($A$1:A261)+1,""),"")</f>
        <v/>
      </c>
      <c r="B262" s="275" t="str">
        <f>IFERROR(IF(J262="","",_xlfn.CONCAT($Y$2,_xlfn.CONCAT(IF(LEN(ドッグキャリー!$K$2)=1,0,""),ドッグキャリー!$K$2,_xlfn.CONCAT(IF(LEN(ドッグキャリー!$N$2)=1,0,""),ドッグキャリー!$N$2)))),"")</f>
        <v/>
      </c>
      <c r="C262" s="279"/>
      <c r="D262" s="279"/>
      <c r="E262" s="279"/>
      <c r="F262" s="280"/>
      <c r="G262" s="280"/>
      <c r="H262" s="280"/>
      <c r="I262" s="281" t="str">
        <f>IFERROR(IF(スキンタイト!N217=0,"",スキンタイト!E217),"")</f>
        <v/>
      </c>
      <c r="J262" s="280" t="str">
        <f>IFERROR(IF(スキンタイト!N217=0,"",スキンタイト!N217),"")</f>
        <v/>
      </c>
      <c r="K262" s="280"/>
      <c r="L262" s="280"/>
      <c r="M262" s="280"/>
      <c r="N262" s="280"/>
      <c r="O262" s="280"/>
      <c r="P262" s="280"/>
      <c r="Q262" s="280"/>
      <c r="R262" s="280"/>
      <c r="S262" s="273">
        <v>261</v>
      </c>
    </row>
    <row r="263" spans="1:19" s="82" customFormat="1" ht="15.75">
      <c r="A263" s="274" t="str">
        <f>IFERROR(IF(J263&lt;&gt;"",MAX($A$1:A262)+1,""),"")</f>
        <v/>
      </c>
      <c r="B263" s="275" t="str">
        <f>IFERROR(IF(J263="","",_xlfn.CONCAT($Y$2,_xlfn.CONCAT(IF(LEN(ドッグキャリー!$K$2)=1,0,""),ドッグキャリー!$K$2,_xlfn.CONCAT(IF(LEN(ドッグキャリー!$N$2)=1,0,""),ドッグキャリー!$N$2)))),"")</f>
        <v/>
      </c>
      <c r="C263" s="279"/>
      <c r="D263" s="279"/>
      <c r="E263" s="279"/>
      <c r="F263" s="280"/>
      <c r="G263" s="280"/>
      <c r="H263" s="280"/>
      <c r="I263" s="281" t="str">
        <f>IFERROR(IF(スキンタイト!N218=0,"",スキンタイト!E218),"")</f>
        <v/>
      </c>
      <c r="J263" s="280" t="str">
        <f>IFERROR(IF(スキンタイト!N218=0,"",スキンタイト!N218),"")</f>
        <v/>
      </c>
      <c r="K263" s="280"/>
      <c r="L263" s="280"/>
      <c r="M263" s="280"/>
      <c r="N263" s="280"/>
      <c r="O263" s="280"/>
      <c r="P263" s="280"/>
      <c r="Q263" s="280"/>
      <c r="R263" s="280"/>
      <c r="S263" s="273">
        <v>262</v>
      </c>
    </row>
    <row r="264" spans="1:19" s="82" customFormat="1" ht="15.75">
      <c r="A264" s="274" t="str">
        <f>IFERROR(IF(J264&lt;&gt;"",MAX($A$1:A263)+1,""),"")</f>
        <v/>
      </c>
      <c r="B264" s="275" t="str">
        <f>IFERROR(IF(J264="","",_xlfn.CONCAT($Y$2,_xlfn.CONCAT(IF(LEN(ドッグキャリー!$K$2)=1,0,""),ドッグキャリー!$K$2,_xlfn.CONCAT(IF(LEN(ドッグキャリー!$N$2)=1,0,""),ドッグキャリー!$N$2)))),"")</f>
        <v/>
      </c>
      <c r="C264" s="279"/>
      <c r="D264" s="279"/>
      <c r="E264" s="279"/>
      <c r="F264" s="280"/>
      <c r="G264" s="280"/>
      <c r="H264" s="280"/>
      <c r="I264" s="281" t="str">
        <f>IFERROR(IF(スキンタイト!N219=0,"",スキンタイト!E219),"")</f>
        <v/>
      </c>
      <c r="J264" s="280" t="str">
        <f>IFERROR(IF(スキンタイト!N219=0,"",スキンタイト!N219),"")</f>
        <v/>
      </c>
      <c r="K264" s="280"/>
      <c r="L264" s="280"/>
      <c r="M264" s="280"/>
      <c r="N264" s="280"/>
      <c r="O264" s="280"/>
      <c r="P264" s="280"/>
      <c r="Q264" s="280"/>
      <c r="R264" s="280"/>
      <c r="S264" s="273">
        <v>263</v>
      </c>
    </row>
    <row r="265" spans="1:19" s="82" customFormat="1" ht="15.75">
      <c r="A265" s="274" t="str">
        <f>IFERROR(IF(J265&lt;&gt;"",MAX($A$1:A264)+1,""),"")</f>
        <v/>
      </c>
      <c r="B265" s="275" t="str">
        <f>IFERROR(IF(J265="","",_xlfn.CONCAT($Y$2,_xlfn.CONCAT(IF(LEN(ドッグキャリー!$K$2)=1,0,""),ドッグキャリー!$K$2,_xlfn.CONCAT(IF(LEN(ドッグキャリー!$N$2)=1,0,""),ドッグキャリー!$N$2)))),"")</f>
        <v/>
      </c>
      <c r="C265" s="279"/>
      <c r="D265" s="279"/>
      <c r="E265" s="279"/>
      <c r="F265" s="280"/>
      <c r="G265" s="280"/>
      <c r="H265" s="280"/>
      <c r="I265" s="281" t="str">
        <f>IFERROR(IF(スキンタイト!N220=0,"",スキンタイト!E220),"")</f>
        <v/>
      </c>
      <c r="J265" s="280" t="str">
        <f>IFERROR(IF(スキンタイト!N220=0,"",スキンタイト!N220),"")</f>
        <v/>
      </c>
      <c r="K265" s="280"/>
      <c r="L265" s="280"/>
      <c r="M265" s="280"/>
      <c r="N265" s="280"/>
      <c r="O265" s="280"/>
      <c r="P265" s="280"/>
      <c r="Q265" s="280"/>
      <c r="R265" s="280"/>
      <c r="S265" s="273">
        <v>264</v>
      </c>
    </row>
    <row r="266" spans="1:19" s="82" customFormat="1" ht="15.75">
      <c r="A266" s="274" t="str">
        <f>IFERROR(IF(J266&lt;&gt;"",MAX($A$1:A265)+1,""),"")</f>
        <v/>
      </c>
      <c r="B266" s="275" t="str">
        <f>IFERROR(IF(J266="","",_xlfn.CONCAT($Y$2,_xlfn.CONCAT(IF(LEN(ドッグキャリー!$K$2)=1,0,""),ドッグキャリー!$K$2,_xlfn.CONCAT(IF(LEN(ドッグキャリー!$N$2)=1,0,""),ドッグキャリー!$N$2)))),"")</f>
        <v/>
      </c>
      <c r="C266" s="279"/>
      <c r="D266" s="279"/>
      <c r="E266" s="279"/>
      <c r="F266" s="280"/>
      <c r="G266" s="280"/>
      <c r="H266" s="280"/>
      <c r="I266" s="281" t="str">
        <f>IFERROR(IF(スキンタイト!N221=0,"",スキンタイト!E221),"")</f>
        <v/>
      </c>
      <c r="J266" s="280" t="str">
        <f>IFERROR(IF(スキンタイト!N221=0,"",スキンタイト!N221),"")</f>
        <v/>
      </c>
      <c r="K266" s="280"/>
      <c r="L266" s="280"/>
      <c r="M266" s="280"/>
      <c r="N266" s="280"/>
      <c r="O266" s="280"/>
      <c r="P266" s="280"/>
      <c r="Q266" s="280"/>
      <c r="R266" s="280"/>
      <c r="S266" s="273">
        <v>265</v>
      </c>
    </row>
    <row r="267" spans="1:19" s="82" customFormat="1" ht="15.75">
      <c r="A267" s="274" t="str">
        <f>IFERROR(IF(J267&lt;&gt;"",MAX($A$1:A266)+1,""),"")</f>
        <v/>
      </c>
      <c r="B267" s="275" t="str">
        <f>IFERROR(IF(J267="","",_xlfn.CONCAT($Y$2,_xlfn.CONCAT(IF(LEN(ドッグキャリー!$K$2)=1,0,""),ドッグキャリー!$K$2,_xlfn.CONCAT(IF(LEN(ドッグキャリー!$N$2)=1,0,""),ドッグキャリー!$N$2)))),"")</f>
        <v/>
      </c>
      <c r="C267" s="279"/>
      <c r="D267" s="279"/>
      <c r="E267" s="279"/>
      <c r="F267" s="280"/>
      <c r="G267" s="280"/>
      <c r="H267" s="280"/>
      <c r="I267" s="281" t="str">
        <f>IFERROR(IF(スキンタイト!N222=0,"",スキンタイト!E222),"")</f>
        <v/>
      </c>
      <c r="J267" s="280" t="str">
        <f>IFERROR(IF(スキンタイト!N222=0,"",スキンタイト!N222),"")</f>
        <v/>
      </c>
      <c r="K267" s="280"/>
      <c r="L267" s="280"/>
      <c r="M267" s="280"/>
      <c r="N267" s="280"/>
      <c r="O267" s="280"/>
      <c r="P267" s="280"/>
      <c r="Q267" s="280"/>
      <c r="R267" s="280"/>
      <c r="S267" s="273">
        <v>266</v>
      </c>
    </row>
    <row r="268" spans="1:19" s="82" customFormat="1" ht="15.75">
      <c r="A268" s="274" t="str">
        <f>IFERROR(IF(J268&lt;&gt;"",MAX($A$1:A267)+1,""),"")</f>
        <v/>
      </c>
      <c r="B268" s="275" t="str">
        <f>IFERROR(IF(J268="","",_xlfn.CONCAT($Y$2,_xlfn.CONCAT(IF(LEN(ドッグキャリー!$K$2)=1,0,""),ドッグキャリー!$K$2,_xlfn.CONCAT(IF(LEN(ドッグキャリー!$N$2)=1,0,""),ドッグキャリー!$N$2)))),"")</f>
        <v/>
      </c>
      <c r="C268" s="279"/>
      <c r="D268" s="279"/>
      <c r="E268" s="279"/>
      <c r="F268" s="280"/>
      <c r="G268" s="280"/>
      <c r="H268" s="280"/>
      <c r="I268" s="281" t="str">
        <f>IFERROR(IF(スキンタイト!N223=0,"",スキンタイト!E223),"")</f>
        <v/>
      </c>
      <c r="J268" s="280" t="str">
        <f>IFERROR(IF(スキンタイト!N223=0,"",スキンタイト!N223),"")</f>
        <v/>
      </c>
      <c r="K268" s="280"/>
      <c r="L268" s="280"/>
      <c r="M268" s="280"/>
      <c r="N268" s="280"/>
      <c r="O268" s="280"/>
      <c r="P268" s="280"/>
      <c r="Q268" s="280"/>
      <c r="R268" s="280"/>
      <c r="S268" s="273">
        <v>267</v>
      </c>
    </row>
    <row r="269" spans="1:19" s="82" customFormat="1" ht="15.75">
      <c r="A269" s="274" t="str">
        <f>IFERROR(IF(J269&lt;&gt;"",MAX($A$1:A268)+1,""),"")</f>
        <v/>
      </c>
      <c r="B269" s="275" t="str">
        <f>IFERROR(IF(J269="","",_xlfn.CONCAT($Y$2,_xlfn.CONCAT(IF(LEN(ドッグキャリー!$K$2)=1,0,""),ドッグキャリー!$K$2,_xlfn.CONCAT(IF(LEN(ドッグキャリー!$N$2)=1,0,""),ドッグキャリー!$N$2)))),"")</f>
        <v/>
      </c>
      <c r="C269" s="279"/>
      <c r="D269" s="279"/>
      <c r="E269" s="279"/>
      <c r="F269" s="280"/>
      <c r="G269" s="280"/>
      <c r="H269" s="280"/>
      <c r="I269" s="281" t="str">
        <f>IFERROR(IF(スキンタイト!N224=0,"",スキンタイト!E224),"")</f>
        <v/>
      </c>
      <c r="J269" s="280" t="str">
        <f>IFERROR(IF(スキンタイト!N224=0,"",スキンタイト!N224),"")</f>
        <v/>
      </c>
      <c r="K269" s="280"/>
      <c r="L269" s="280"/>
      <c r="M269" s="280"/>
      <c r="N269" s="280"/>
      <c r="O269" s="280"/>
      <c r="P269" s="280"/>
      <c r="Q269" s="280"/>
      <c r="R269" s="280"/>
      <c r="S269" s="273">
        <v>268</v>
      </c>
    </row>
    <row r="270" spans="1:19" s="82" customFormat="1" ht="15.75">
      <c r="A270" s="274" t="str">
        <f>IFERROR(IF(J270&lt;&gt;"",MAX($A$1:A269)+1,""),"")</f>
        <v/>
      </c>
      <c r="B270" s="275" t="str">
        <f>IFERROR(IF(J270="","",_xlfn.CONCAT($Y$2,_xlfn.CONCAT(IF(LEN(ドッグキャリー!$K$2)=1,0,""),ドッグキャリー!$K$2,_xlfn.CONCAT(IF(LEN(ドッグキャリー!$N$2)=1,0,""),ドッグキャリー!$N$2)))),"")</f>
        <v/>
      </c>
      <c r="C270" s="279"/>
      <c r="D270" s="279"/>
      <c r="E270" s="279"/>
      <c r="F270" s="280"/>
      <c r="G270" s="280"/>
      <c r="H270" s="280"/>
      <c r="I270" s="281" t="str">
        <f>IFERROR(IF(スキンタイト!N225=0,"",スキンタイト!E225),"")</f>
        <v/>
      </c>
      <c r="J270" s="280" t="str">
        <f>IFERROR(IF(スキンタイト!N225=0,"",スキンタイト!N225),"")</f>
        <v/>
      </c>
      <c r="K270" s="280"/>
      <c r="L270" s="280"/>
      <c r="M270" s="280"/>
      <c r="N270" s="280"/>
      <c r="O270" s="280"/>
      <c r="P270" s="280"/>
      <c r="Q270" s="280"/>
      <c r="R270" s="280"/>
      <c r="S270" s="273">
        <v>269</v>
      </c>
    </row>
    <row r="271" spans="1:19" s="82" customFormat="1" ht="15.75">
      <c r="A271" s="274" t="str">
        <f>IFERROR(IF(J271&lt;&gt;"",MAX($A$1:A270)+1,""),"")</f>
        <v/>
      </c>
      <c r="B271" s="275" t="str">
        <f>IFERROR(IF(J271="","",_xlfn.CONCAT($Y$2,_xlfn.CONCAT(IF(LEN(ドッグキャリー!$K$2)=1,0,""),ドッグキャリー!$K$2,_xlfn.CONCAT(IF(LEN(ドッグキャリー!$N$2)=1,0,""),ドッグキャリー!$N$2)))),"")</f>
        <v/>
      </c>
      <c r="C271" s="279"/>
      <c r="D271" s="279"/>
      <c r="E271" s="279"/>
      <c r="F271" s="280"/>
      <c r="G271" s="280"/>
      <c r="H271" s="280"/>
      <c r="I271" s="281" t="str">
        <f>IFERROR(IF(スキンタイト!N226=0,"",スキンタイト!E226),"")</f>
        <v/>
      </c>
      <c r="J271" s="280" t="str">
        <f>IFERROR(IF(スキンタイト!N226=0,"",スキンタイト!N226),"")</f>
        <v/>
      </c>
      <c r="K271" s="280"/>
      <c r="L271" s="280"/>
      <c r="M271" s="280"/>
      <c r="N271" s="280"/>
      <c r="O271" s="280"/>
      <c r="P271" s="280"/>
      <c r="Q271" s="280"/>
      <c r="R271" s="280"/>
      <c r="S271" s="273">
        <v>270</v>
      </c>
    </row>
    <row r="272" spans="1:19" s="82" customFormat="1" ht="15.75">
      <c r="A272" s="274" t="str">
        <f>IFERROR(IF(J272&lt;&gt;"",MAX($A$1:A271)+1,""),"")</f>
        <v/>
      </c>
      <c r="B272" s="275" t="str">
        <f>IFERROR(IF(J272="","",_xlfn.CONCAT($Y$2,_xlfn.CONCAT(IF(LEN(ドッグキャリー!$K$2)=1,0,""),ドッグキャリー!$K$2,_xlfn.CONCAT(IF(LEN(ドッグキャリー!$N$2)=1,0,""),ドッグキャリー!$N$2)))),"")</f>
        <v/>
      </c>
      <c r="C272" s="279"/>
      <c r="D272" s="279"/>
      <c r="E272" s="279"/>
      <c r="F272" s="280"/>
      <c r="G272" s="280"/>
      <c r="H272" s="280"/>
      <c r="I272" s="281" t="str">
        <f>IFERROR(IF(スキンタイト!N227=0,"",スキンタイト!E227),"")</f>
        <v/>
      </c>
      <c r="J272" s="280" t="str">
        <f>IFERROR(IF(スキンタイト!N227=0,"",スキンタイト!N227),"")</f>
        <v/>
      </c>
      <c r="K272" s="280"/>
      <c r="L272" s="280"/>
      <c r="M272" s="280"/>
      <c r="N272" s="280"/>
      <c r="O272" s="280"/>
      <c r="P272" s="280"/>
      <c r="Q272" s="280"/>
      <c r="R272" s="280"/>
      <c r="S272" s="273">
        <v>271</v>
      </c>
    </row>
    <row r="273" spans="1:19" s="82" customFormat="1" ht="15.75">
      <c r="A273" s="274" t="str">
        <f>IFERROR(IF(J273&lt;&gt;"",MAX($A$1:A272)+1,""),"")</f>
        <v/>
      </c>
      <c r="B273" s="275" t="str">
        <f>IFERROR(IF(J273="","",_xlfn.CONCAT($Y$2,_xlfn.CONCAT(IF(LEN(ドッグキャリー!$K$2)=1,0,""),ドッグキャリー!$K$2,_xlfn.CONCAT(IF(LEN(ドッグキャリー!$N$2)=1,0,""),ドッグキャリー!$N$2)))),"")</f>
        <v/>
      </c>
      <c r="C273" s="279"/>
      <c r="D273" s="279"/>
      <c r="E273" s="279"/>
      <c r="F273" s="280"/>
      <c r="G273" s="280"/>
      <c r="H273" s="280"/>
      <c r="I273" s="281" t="str">
        <f>IFERROR(IF(スキンタイト!N228=0,"",スキンタイト!E228),"")</f>
        <v/>
      </c>
      <c r="J273" s="280" t="str">
        <f>IFERROR(IF(スキンタイト!N228=0,"",スキンタイト!N228),"")</f>
        <v/>
      </c>
      <c r="K273" s="280"/>
      <c r="L273" s="280"/>
      <c r="M273" s="280"/>
      <c r="N273" s="280"/>
      <c r="O273" s="280"/>
      <c r="P273" s="280"/>
      <c r="Q273" s="280"/>
      <c r="R273" s="280"/>
      <c r="S273" s="273">
        <v>272</v>
      </c>
    </row>
    <row r="274" spans="1:19" s="82" customFormat="1" ht="15.75">
      <c r="A274" s="274" t="str">
        <f>IFERROR(IF(J274&lt;&gt;"",MAX($A$1:A273)+1,""),"")</f>
        <v/>
      </c>
      <c r="B274" s="275" t="str">
        <f>IFERROR(IF(J274="","",_xlfn.CONCAT($Y$2,_xlfn.CONCAT(IF(LEN(ドッグキャリー!$K$2)=1,0,""),ドッグキャリー!$K$2,_xlfn.CONCAT(IF(LEN(ドッグキャリー!$N$2)=1,0,""),ドッグキャリー!$N$2)))),"")</f>
        <v/>
      </c>
      <c r="C274" s="279"/>
      <c r="D274" s="279"/>
      <c r="E274" s="279"/>
      <c r="F274" s="280"/>
      <c r="G274" s="280"/>
      <c r="H274" s="280"/>
      <c r="I274" s="281" t="str">
        <f>IFERROR(IF(スキンタイト!N229=0,"",スキンタイト!E229),"")</f>
        <v/>
      </c>
      <c r="J274" s="280" t="str">
        <f>IFERROR(IF(スキンタイト!N229=0,"",スキンタイト!N229),"")</f>
        <v/>
      </c>
      <c r="K274" s="280"/>
      <c r="L274" s="280"/>
      <c r="M274" s="280"/>
      <c r="N274" s="280"/>
      <c r="O274" s="280"/>
      <c r="P274" s="280"/>
      <c r="Q274" s="280"/>
      <c r="R274" s="280"/>
      <c r="S274" s="273">
        <v>273</v>
      </c>
    </row>
    <row r="275" spans="1:19" s="82" customFormat="1" ht="15.75">
      <c r="A275" s="274" t="str">
        <f>IFERROR(IF(J275&lt;&gt;"",MAX($A$1:A274)+1,""),"")</f>
        <v/>
      </c>
      <c r="B275" s="275" t="str">
        <f>IFERROR(IF(J275="","",_xlfn.CONCAT($Y$2,_xlfn.CONCAT(IF(LEN(ドッグキャリー!$K$2)=1,0,""),ドッグキャリー!$K$2,_xlfn.CONCAT(IF(LEN(ドッグキャリー!$N$2)=1,0,""),ドッグキャリー!$N$2)))),"")</f>
        <v/>
      </c>
      <c r="C275" s="279"/>
      <c r="D275" s="279"/>
      <c r="E275" s="279"/>
      <c r="F275" s="280"/>
      <c r="G275" s="280"/>
      <c r="H275" s="280"/>
      <c r="I275" s="281" t="str">
        <f>IFERROR(IF(スキンタイト!N230=0,"",スキンタイト!E230),"")</f>
        <v/>
      </c>
      <c r="J275" s="280" t="str">
        <f>IFERROR(IF(スキンタイト!N230=0,"",スキンタイト!N230),"")</f>
        <v/>
      </c>
      <c r="K275" s="280"/>
      <c r="L275" s="280"/>
      <c r="M275" s="280"/>
      <c r="N275" s="280"/>
      <c r="O275" s="280"/>
      <c r="P275" s="280"/>
      <c r="Q275" s="280"/>
      <c r="R275" s="280"/>
      <c r="S275" s="273">
        <v>274</v>
      </c>
    </row>
    <row r="276" spans="1:19" s="82" customFormat="1" ht="15.75">
      <c r="A276" s="274" t="str">
        <f>IFERROR(IF(J276&lt;&gt;"",MAX($A$1:A275)+1,""),"")</f>
        <v/>
      </c>
      <c r="B276" s="275" t="str">
        <f>IFERROR(IF(J276="","",_xlfn.CONCAT($Y$2,_xlfn.CONCAT(IF(LEN(ドッグキャリー!$K$2)=1,0,""),ドッグキャリー!$K$2,_xlfn.CONCAT(IF(LEN(ドッグキャリー!$N$2)=1,0,""),ドッグキャリー!$N$2)))),"")</f>
        <v/>
      </c>
      <c r="C276" s="279"/>
      <c r="D276" s="279"/>
      <c r="E276" s="279"/>
      <c r="F276" s="280"/>
      <c r="G276" s="280"/>
      <c r="H276" s="280"/>
      <c r="I276" s="281" t="str">
        <f>IFERROR(IF(スキンタイト!N231=0,"",スキンタイト!E231),"")</f>
        <v/>
      </c>
      <c r="J276" s="280" t="str">
        <f>IFERROR(IF(スキンタイト!N231=0,"",スキンタイト!N231),"")</f>
        <v/>
      </c>
      <c r="K276" s="280"/>
      <c r="L276" s="280"/>
      <c r="M276" s="280"/>
      <c r="N276" s="280"/>
      <c r="O276" s="280"/>
      <c r="P276" s="280"/>
      <c r="Q276" s="280"/>
      <c r="R276" s="280"/>
      <c r="S276" s="273">
        <v>275</v>
      </c>
    </row>
    <row r="277" spans="1:19" s="82" customFormat="1" ht="15.75">
      <c r="A277" s="274" t="str">
        <f>IFERROR(IF(J277&lt;&gt;"",MAX($A$1:A276)+1,""),"")</f>
        <v/>
      </c>
      <c r="B277" s="275" t="str">
        <f>IFERROR(IF(J277="","",_xlfn.CONCAT($Y$2,_xlfn.CONCAT(IF(LEN(ドッグキャリー!$K$2)=1,0,""),ドッグキャリー!$K$2,_xlfn.CONCAT(IF(LEN(ドッグキャリー!$N$2)=1,0,""),ドッグキャリー!$N$2)))),"")</f>
        <v/>
      </c>
      <c r="C277" s="279"/>
      <c r="D277" s="279"/>
      <c r="E277" s="279"/>
      <c r="F277" s="280"/>
      <c r="G277" s="280"/>
      <c r="H277" s="280"/>
      <c r="I277" s="281" t="str">
        <f>IFERROR(IF(スキンタイト!N232=0,"",スキンタイト!E232),"")</f>
        <v/>
      </c>
      <c r="J277" s="280" t="str">
        <f>IFERROR(IF(スキンタイト!N232=0,"",スキンタイト!N232),"")</f>
        <v/>
      </c>
      <c r="K277" s="283"/>
      <c r="L277" s="283"/>
      <c r="M277" s="283"/>
      <c r="N277" s="283"/>
      <c r="O277" s="283"/>
      <c r="P277" s="283"/>
      <c r="Q277" s="283"/>
      <c r="R277" s="283"/>
      <c r="S277" s="273">
        <v>276</v>
      </c>
    </row>
    <row r="278" spans="1:19" s="82" customFormat="1" ht="15.75">
      <c r="A278" s="274" t="str">
        <f>IFERROR(IF(J278&lt;&gt;"",MAX($A$1:A277)+1,""),"")</f>
        <v/>
      </c>
      <c r="B278" s="275" t="str">
        <f>IFERROR(IF(J278="","",_xlfn.CONCAT($Y$2,_xlfn.CONCAT(IF(LEN(ドッグキャリー!$K$2)=1,0,""),ドッグキャリー!$K$2,_xlfn.CONCAT(IF(LEN(ドッグキャリー!$N$2)=1,0,""),ドッグキャリー!$N$2)))),"")</f>
        <v/>
      </c>
      <c r="C278" s="279"/>
      <c r="D278" s="279"/>
      <c r="E278" s="279"/>
      <c r="F278" s="280"/>
      <c r="G278" s="280"/>
      <c r="H278" s="280"/>
      <c r="I278" s="281" t="str">
        <f>IFERROR(IF(スキンタイト!N233=0,"",スキンタイト!E233),"")</f>
        <v/>
      </c>
      <c r="J278" s="280" t="str">
        <f>IFERROR(IF(スキンタイト!N233=0,"",スキンタイト!N233),"")</f>
        <v/>
      </c>
      <c r="K278" s="283"/>
      <c r="L278" s="283"/>
      <c r="M278" s="283"/>
      <c r="N278" s="283"/>
      <c r="O278" s="283"/>
      <c r="P278" s="283"/>
      <c r="Q278" s="283"/>
      <c r="R278" s="283"/>
      <c r="S278" s="273">
        <v>277</v>
      </c>
    </row>
    <row r="279" spans="1:19" s="82" customFormat="1" ht="15.75">
      <c r="A279" s="274" t="str">
        <f>IFERROR(IF(J279&lt;&gt;"",MAX($A$1:A278)+1,""),"")</f>
        <v/>
      </c>
      <c r="B279" s="275" t="str">
        <f>IFERROR(IF(J279="","",_xlfn.CONCAT($Y$2,_xlfn.CONCAT(IF(LEN(ドッグキャリー!$K$2)=1,0,""),ドッグキャリー!$K$2,_xlfn.CONCAT(IF(LEN(ドッグキャリー!$N$2)=1,0,""),ドッグキャリー!$N$2)))),"")</f>
        <v/>
      </c>
      <c r="C279" s="279"/>
      <c r="D279" s="279"/>
      <c r="E279" s="279"/>
      <c r="F279" s="280"/>
      <c r="G279" s="280"/>
      <c r="H279" s="280"/>
      <c r="I279" s="281" t="str">
        <f>IFERROR(IF(スキンタイト!N234=0,"",スキンタイト!E234),"")</f>
        <v/>
      </c>
      <c r="J279" s="280" t="str">
        <f>IFERROR(IF(スキンタイト!N234=0,"",スキンタイト!N234),"")</f>
        <v/>
      </c>
      <c r="K279" s="283"/>
      <c r="L279" s="283"/>
      <c r="M279" s="283"/>
      <c r="N279" s="283"/>
      <c r="O279" s="283"/>
      <c r="P279" s="283"/>
      <c r="Q279" s="283"/>
      <c r="R279" s="283"/>
      <c r="S279" s="273">
        <v>278</v>
      </c>
    </row>
    <row r="280" spans="1:19" s="82" customFormat="1" ht="15.75">
      <c r="A280" s="274" t="str">
        <f>IFERROR(IF(J280&lt;&gt;"",MAX($A$1:A279)+1,""),"")</f>
        <v/>
      </c>
      <c r="B280" s="275" t="str">
        <f>IFERROR(IF(J280="","",_xlfn.CONCAT($Y$2,_xlfn.CONCAT(IF(LEN(ドッグキャリー!$K$2)=1,0,""),ドッグキャリー!$K$2,_xlfn.CONCAT(IF(LEN(ドッグキャリー!$N$2)=1,0,""),ドッグキャリー!$N$2)))),"")</f>
        <v/>
      </c>
      <c r="C280" s="279"/>
      <c r="D280" s="279"/>
      <c r="E280" s="279"/>
      <c r="F280" s="280"/>
      <c r="G280" s="280"/>
      <c r="H280" s="280"/>
      <c r="I280" s="281" t="str">
        <f>IFERROR(IF(スキンタイト!N235=0,"",スキンタイト!E235),"")</f>
        <v/>
      </c>
      <c r="J280" s="280" t="str">
        <f>IFERROR(IF(スキンタイト!N235=0,"",スキンタイト!N235),"")</f>
        <v/>
      </c>
      <c r="K280" s="283"/>
      <c r="L280" s="283"/>
      <c r="M280" s="283"/>
      <c r="N280" s="283"/>
      <c r="O280" s="283"/>
      <c r="P280" s="283"/>
      <c r="Q280" s="283"/>
      <c r="R280" s="283"/>
      <c r="S280" s="273">
        <v>279</v>
      </c>
    </row>
    <row r="281" spans="1:19" s="82" customFormat="1" ht="15.75">
      <c r="A281" s="274" t="str">
        <f>IFERROR(IF(J281&lt;&gt;"",MAX($A$1:A280)+1,""),"")</f>
        <v/>
      </c>
      <c r="B281" s="275" t="str">
        <f>IFERROR(IF(J281="","",_xlfn.CONCAT($Y$2,_xlfn.CONCAT(IF(LEN(ドッグキャリー!$K$2)=1,0,""),ドッグキャリー!$K$2,_xlfn.CONCAT(IF(LEN(ドッグキャリー!$N$2)=1,0,""),ドッグキャリー!$N$2)))),"")</f>
        <v/>
      </c>
      <c r="C281" s="279"/>
      <c r="D281" s="279"/>
      <c r="E281" s="279"/>
      <c r="F281" s="280"/>
      <c r="G281" s="280"/>
      <c r="H281" s="280"/>
      <c r="I281" s="281" t="str">
        <f>IFERROR(IF(スキンタイト!N236=0,"",スキンタイト!E236),"")</f>
        <v/>
      </c>
      <c r="J281" s="280" t="str">
        <f>IFERROR(IF(スキンタイト!N236=0,"",スキンタイト!N236),"")</f>
        <v/>
      </c>
      <c r="K281" s="283"/>
      <c r="L281" s="283"/>
      <c r="M281" s="283"/>
      <c r="N281" s="283"/>
      <c r="O281" s="283"/>
      <c r="P281" s="283"/>
      <c r="Q281" s="283"/>
      <c r="R281" s="283"/>
      <c r="S281" s="273">
        <v>280</v>
      </c>
    </row>
    <row r="282" spans="1:19" s="82" customFormat="1" ht="15.75">
      <c r="A282" s="274" t="str">
        <f>IFERROR(IF(J282&lt;&gt;"",MAX($A$1:A281)+1,""),"")</f>
        <v/>
      </c>
      <c r="B282" s="275" t="str">
        <f>IFERROR(IF(J282="","",_xlfn.CONCAT($Y$2,_xlfn.CONCAT(IF(LEN(ドッグキャリー!$K$2)=1,0,""),ドッグキャリー!$K$2,_xlfn.CONCAT(IF(LEN(ドッグキャリー!$N$2)=1,0,""),ドッグキャリー!$N$2)))),"")</f>
        <v/>
      </c>
      <c r="C282" s="279"/>
      <c r="D282" s="279"/>
      <c r="E282" s="279"/>
      <c r="F282" s="280"/>
      <c r="G282" s="280"/>
      <c r="H282" s="280"/>
      <c r="I282" s="281" t="str">
        <f>IFERROR(IF(スキンタイト!N237=0,"",スキンタイト!E237),"")</f>
        <v/>
      </c>
      <c r="J282" s="280" t="str">
        <f>IFERROR(IF(スキンタイト!N237=0,"",スキンタイト!N237),"")</f>
        <v/>
      </c>
      <c r="K282" s="283"/>
      <c r="L282" s="283"/>
      <c r="M282" s="283"/>
      <c r="N282" s="283"/>
      <c r="O282" s="283"/>
      <c r="P282" s="283"/>
      <c r="Q282" s="283"/>
      <c r="R282" s="283"/>
      <c r="S282" s="273">
        <v>281</v>
      </c>
    </row>
    <row r="283" spans="1:19" s="82" customFormat="1" ht="15.75">
      <c r="A283" s="274" t="str">
        <f>IFERROR(IF(J283&lt;&gt;"",MAX($A$1:A282)+1,""),"")</f>
        <v/>
      </c>
      <c r="B283" s="275" t="str">
        <f>IFERROR(IF(J283="","",_xlfn.CONCAT($Y$2,_xlfn.CONCAT(IF(LEN(ドッグキャリー!$K$2)=1,0,""),ドッグキャリー!$K$2,_xlfn.CONCAT(IF(LEN(ドッグキャリー!$N$2)=1,0,""),ドッグキャリー!$N$2)))),"")</f>
        <v/>
      </c>
      <c r="C283" s="279"/>
      <c r="D283" s="279"/>
      <c r="E283" s="279"/>
      <c r="F283" s="280"/>
      <c r="G283" s="280"/>
      <c r="H283" s="280"/>
      <c r="I283" s="281" t="str">
        <f>IFERROR(IF(スキンタイト!N238=0,"",スキンタイト!E238),"")</f>
        <v/>
      </c>
      <c r="J283" s="280" t="str">
        <f>IFERROR(IF(スキンタイト!N238=0,"",スキンタイト!N238),"")</f>
        <v/>
      </c>
      <c r="K283" s="283"/>
      <c r="L283" s="283"/>
      <c r="M283" s="283"/>
      <c r="N283" s="283"/>
      <c r="O283" s="283"/>
      <c r="P283" s="283"/>
      <c r="Q283" s="283"/>
      <c r="R283" s="283"/>
      <c r="S283" s="273">
        <v>282</v>
      </c>
    </row>
    <row r="284" spans="1:19" s="82" customFormat="1" ht="15.75">
      <c r="A284" s="274" t="str">
        <f>IFERROR(IF(J284&lt;&gt;"",MAX($A$1:A283)+1,""),"")</f>
        <v/>
      </c>
      <c r="B284" s="275" t="str">
        <f>IFERROR(IF(J284="","",_xlfn.CONCAT($Y$2,_xlfn.CONCAT(IF(LEN(ドッグキャリー!$K$2)=1,0,""),ドッグキャリー!$K$2,_xlfn.CONCAT(IF(LEN(ドッグキャリー!$N$2)=1,0,""),ドッグキャリー!$N$2)))),"")</f>
        <v/>
      </c>
      <c r="C284" s="279"/>
      <c r="D284" s="279"/>
      <c r="E284" s="279"/>
      <c r="F284" s="280"/>
      <c r="G284" s="280"/>
      <c r="H284" s="280"/>
      <c r="I284" s="281" t="str">
        <f>IFERROR(IF(スキンタイト!N239=0,"",スキンタイト!E239),"")</f>
        <v/>
      </c>
      <c r="J284" s="280" t="str">
        <f>IFERROR(IF(スキンタイト!N239=0,"",スキンタイト!N239),"")</f>
        <v/>
      </c>
      <c r="K284" s="283"/>
      <c r="L284" s="283"/>
      <c r="M284" s="283"/>
      <c r="N284" s="283"/>
      <c r="O284" s="283"/>
      <c r="P284" s="283"/>
      <c r="Q284" s="283"/>
      <c r="R284" s="283"/>
      <c r="S284" s="273">
        <v>283</v>
      </c>
    </row>
    <row r="285" spans="1:19" s="82" customFormat="1" ht="15.75">
      <c r="A285" s="274" t="str">
        <f>IFERROR(IF(J285&lt;&gt;"",MAX($A$1:A284)+1,""),"")</f>
        <v/>
      </c>
      <c r="B285" s="275" t="str">
        <f>IFERROR(IF(J285="","",_xlfn.CONCAT($Y$2,_xlfn.CONCAT(IF(LEN(ドッグキャリー!$K$2)=1,0,""),ドッグキャリー!$K$2,_xlfn.CONCAT(IF(LEN(ドッグキャリー!$N$2)=1,0,""),ドッグキャリー!$N$2)))),"")</f>
        <v/>
      </c>
      <c r="C285" s="279"/>
      <c r="D285" s="279"/>
      <c r="E285" s="279"/>
      <c r="F285" s="280"/>
      <c r="G285" s="280"/>
      <c r="H285" s="280"/>
      <c r="I285" s="281" t="str">
        <f>IFERROR(IF(スキンタイト!N240=0,"",スキンタイト!E240),"")</f>
        <v/>
      </c>
      <c r="J285" s="280" t="str">
        <f>IFERROR(IF(スキンタイト!N240=0,"",スキンタイト!N240),"")</f>
        <v/>
      </c>
      <c r="K285" s="283"/>
      <c r="L285" s="283"/>
      <c r="M285" s="283"/>
      <c r="N285" s="283"/>
      <c r="O285" s="283"/>
      <c r="P285" s="283"/>
      <c r="Q285" s="283"/>
      <c r="R285" s="283"/>
      <c r="S285" s="273">
        <v>284</v>
      </c>
    </row>
    <row r="286" spans="1:19" s="82" customFormat="1" ht="15.75">
      <c r="A286" s="274" t="str">
        <f>IFERROR(IF(J286&lt;&gt;"",MAX($A$1:A285)+1,""),"")</f>
        <v/>
      </c>
      <c r="B286" s="275" t="str">
        <f>IFERROR(IF(J286="","",_xlfn.CONCAT($Y$2,_xlfn.CONCAT(IF(LEN(ドッグキャリー!$K$2)=1,0,""),ドッグキャリー!$K$2,_xlfn.CONCAT(IF(LEN(ドッグキャリー!$N$2)=1,0,""),ドッグキャリー!$N$2)))),"")</f>
        <v/>
      </c>
      <c r="C286" s="279"/>
      <c r="D286" s="279"/>
      <c r="E286" s="279"/>
      <c r="F286" s="280"/>
      <c r="G286" s="280"/>
      <c r="H286" s="280"/>
      <c r="I286" s="281" t="str">
        <f>IFERROR(IF(スキンタイト!N241=0,"",スキンタイト!E241),"")</f>
        <v/>
      </c>
      <c r="J286" s="280" t="str">
        <f>IFERROR(IF(スキンタイト!N241=0,"",スキンタイト!N241),"")</f>
        <v/>
      </c>
      <c r="K286" s="283"/>
      <c r="L286" s="283"/>
      <c r="M286" s="283"/>
      <c r="N286" s="283"/>
      <c r="O286" s="283"/>
      <c r="P286" s="283"/>
      <c r="Q286" s="283"/>
      <c r="R286" s="283"/>
      <c r="S286" s="273">
        <v>285</v>
      </c>
    </row>
    <row r="287" spans="1:19" s="82" customFormat="1" ht="15.75">
      <c r="A287" s="274" t="str">
        <f>IFERROR(IF(J287&lt;&gt;"",MAX($A$1:A286)+1,""),"")</f>
        <v/>
      </c>
      <c r="B287" s="275" t="str">
        <f>IFERROR(IF(J287="","",_xlfn.CONCAT($Y$2,_xlfn.CONCAT(IF(LEN(ドッグキャリー!$K$2)=1,0,""),ドッグキャリー!$K$2,_xlfn.CONCAT(IF(LEN(ドッグキャリー!$N$2)=1,0,""),ドッグキャリー!$N$2)))),"")</f>
        <v/>
      </c>
      <c r="C287" s="279"/>
      <c r="D287" s="279"/>
      <c r="E287" s="279"/>
      <c r="F287" s="280"/>
      <c r="G287" s="280"/>
      <c r="H287" s="280"/>
      <c r="I287" s="281" t="str">
        <f>IFERROR(IF(スキンタイト!N242=0,"",スキンタイト!E242),"")</f>
        <v/>
      </c>
      <c r="J287" s="280" t="str">
        <f>IFERROR(IF(スキンタイト!N242=0,"",スキンタイト!N242),"")</f>
        <v/>
      </c>
      <c r="K287" s="283"/>
      <c r="L287" s="283"/>
      <c r="M287" s="283"/>
      <c r="N287" s="283"/>
      <c r="O287" s="283"/>
      <c r="P287" s="283"/>
      <c r="Q287" s="283"/>
      <c r="R287" s="283"/>
      <c r="S287" s="273">
        <v>286</v>
      </c>
    </row>
    <row r="288" spans="1:19" s="82" customFormat="1" ht="15.75">
      <c r="A288" s="274" t="str">
        <f>IFERROR(IF(J288&lt;&gt;"",MAX($A$1:A287)+1,""),"")</f>
        <v/>
      </c>
      <c r="B288" s="275" t="str">
        <f>IFERROR(IF(J288="","",_xlfn.CONCAT($Y$2,_xlfn.CONCAT(IF(LEN(ドッグキャリー!$K$2)=1,0,""),ドッグキャリー!$K$2,_xlfn.CONCAT(IF(LEN(ドッグキャリー!$N$2)=1,0,""),ドッグキャリー!$N$2)))),"")</f>
        <v/>
      </c>
      <c r="C288" s="279"/>
      <c r="D288" s="279"/>
      <c r="E288" s="279"/>
      <c r="F288" s="280"/>
      <c r="G288" s="280"/>
      <c r="H288" s="280"/>
      <c r="I288" s="281" t="str">
        <f>IFERROR(IF(スキンタイト!N243=0,"",スキンタイト!E243),"")</f>
        <v/>
      </c>
      <c r="J288" s="280" t="str">
        <f>IFERROR(IF(スキンタイト!N243=0,"",スキンタイト!N243),"")</f>
        <v/>
      </c>
      <c r="K288" s="283"/>
      <c r="L288" s="283"/>
      <c r="M288" s="283"/>
      <c r="N288" s="283"/>
      <c r="O288" s="283"/>
      <c r="P288" s="283"/>
      <c r="Q288" s="283"/>
      <c r="R288" s="283"/>
      <c r="S288" s="273">
        <v>287</v>
      </c>
    </row>
    <row r="289" spans="1:19" s="82" customFormat="1" ht="15.75">
      <c r="A289" s="274" t="str">
        <f>IFERROR(IF(J289&lt;&gt;"",MAX($A$1:A288)+1,""),"")</f>
        <v/>
      </c>
      <c r="B289" s="275" t="str">
        <f>IFERROR(IF(J289="","",_xlfn.CONCAT($Y$2,_xlfn.CONCAT(IF(LEN(ドッグキャリー!$K$2)=1,0,""),ドッグキャリー!$K$2,_xlfn.CONCAT(IF(LEN(ドッグキャリー!$N$2)=1,0,""),ドッグキャリー!$N$2)))),"")</f>
        <v/>
      </c>
      <c r="C289" s="279"/>
      <c r="D289" s="279"/>
      <c r="E289" s="279"/>
      <c r="F289" s="280"/>
      <c r="G289" s="280"/>
      <c r="H289" s="280"/>
      <c r="I289" s="281" t="str">
        <f>IFERROR(IF(スキンタイト!N244=0,"",スキンタイト!E244),"")</f>
        <v/>
      </c>
      <c r="J289" s="280" t="str">
        <f>IFERROR(IF(スキンタイト!N244=0,"",スキンタイト!N244),"")</f>
        <v/>
      </c>
      <c r="K289" s="283"/>
      <c r="L289" s="283"/>
      <c r="M289" s="283"/>
      <c r="N289" s="283"/>
      <c r="O289" s="283"/>
      <c r="P289" s="283"/>
      <c r="Q289" s="283"/>
      <c r="R289" s="283"/>
      <c r="S289" s="273">
        <v>288</v>
      </c>
    </row>
    <row r="290" spans="1:19" s="82" customFormat="1" ht="15.75">
      <c r="A290" s="274" t="str">
        <f>IFERROR(IF(J290&lt;&gt;"",MAX($A$1:A289)+1,""),"")</f>
        <v/>
      </c>
      <c r="B290" s="275" t="str">
        <f>IFERROR(IF(J290="","",_xlfn.CONCAT($Y$2,_xlfn.CONCAT(IF(LEN(ドッグキャリー!$K$2)=1,0,""),ドッグキャリー!$K$2,_xlfn.CONCAT(IF(LEN(ドッグキャリー!$N$2)=1,0,""),ドッグキャリー!$N$2)))),"")</f>
        <v/>
      </c>
      <c r="C290" s="279"/>
      <c r="D290" s="279"/>
      <c r="E290" s="279"/>
      <c r="F290" s="280"/>
      <c r="G290" s="280"/>
      <c r="H290" s="280"/>
      <c r="I290" s="281" t="str">
        <f>IFERROR(IF(スキンタイト!N245=0,"",スキンタイト!E245),"")</f>
        <v/>
      </c>
      <c r="J290" s="280" t="str">
        <f>IFERROR(IF(スキンタイト!N245=0,"",スキンタイト!N245),"")</f>
        <v/>
      </c>
      <c r="K290" s="283"/>
      <c r="L290" s="283"/>
      <c r="M290" s="283"/>
      <c r="N290" s="283"/>
      <c r="O290" s="283"/>
      <c r="P290" s="283"/>
      <c r="Q290" s="283"/>
      <c r="R290" s="283"/>
      <c r="S290" s="273">
        <v>289</v>
      </c>
    </row>
    <row r="291" spans="1:19" s="82" customFormat="1" ht="15.75">
      <c r="A291" s="274" t="str">
        <f>IFERROR(IF(J291&lt;&gt;"",MAX($A$1:A290)+1,""),"")</f>
        <v/>
      </c>
      <c r="B291" s="275" t="str">
        <f>IFERROR(IF(J291="","",_xlfn.CONCAT($Y$2,_xlfn.CONCAT(IF(LEN(ドッグキャリー!$K$2)=1,0,""),ドッグキャリー!$K$2,_xlfn.CONCAT(IF(LEN(ドッグキャリー!$N$2)=1,0,""),ドッグキャリー!$N$2)))),"")</f>
        <v/>
      </c>
      <c r="C291" s="279"/>
      <c r="D291" s="279"/>
      <c r="E291" s="279"/>
      <c r="F291" s="280"/>
      <c r="G291" s="280"/>
      <c r="H291" s="280"/>
      <c r="I291" s="281" t="str">
        <f>IFERROR(IF(スキンタイト!N246=0,"",スキンタイト!E246),"")</f>
        <v/>
      </c>
      <c r="J291" s="280" t="str">
        <f>IFERROR(IF(スキンタイト!N246=0,"",スキンタイト!N246),"")</f>
        <v/>
      </c>
      <c r="K291" s="283"/>
      <c r="L291" s="283"/>
      <c r="M291" s="283"/>
      <c r="N291" s="283"/>
      <c r="O291" s="283"/>
      <c r="P291" s="283"/>
      <c r="Q291" s="283"/>
      <c r="R291" s="283"/>
      <c r="S291" s="273">
        <v>290</v>
      </c>
    </row>
    <row r="292" spans="1:19" s="82" customFormat="1" ht="15.75">
      <c r="A292" s="274" t="str">
        <f>IFERROR(IF(J292&lt;&gt;"",MAX($A$1:A291)+1,""),"")</f>
        <v/>
      </c>
      <c r="B292" s="275" t="str">
        <f>IFERROR(IF(J292="","",_xlfn.CONCAT($Y$2,_xlfn.CONCAT(IF(LEN(ドッグキャリー!$K$2)=1,0,""),ドッグキャリー!$K$2,_xlfn.CONCAT(IF(LEN(ドッグキャリー!$N$2)=1,0,""),ドッグキャリー!$N$2)))),"")</f>
        <v/>
      </c>
      <c r="C292" s="279"/>
      <c r="D292" s="279"/>
      <c r="E292" s="279"/>
      <c r="F292" s="280"/>
      <c r="G292" s="280"/>
      <c r="H292" s="280"/>
      <c r="I292" s="281" t="str">
        <f>IFERROR(IF(スキンタイト!N247=0,"",スキンタイト!E247),"")</f>
        <v/>
      </c>
      <c r="J292" s="280" t="str">
        <f>IFERROR(IF(スキンタイト!N247=0,"",スキンタイト!N247),"")</f>
        <v/>
      </c>
      <c r="K292" s="283"/>
      <c r="L292" s="283"/>
      <c r="M292" s="283"/>
      <c r="N292" s="283"/>
      <c r="O292" s="283"/>
      <c r="P292" s="283"/>
      <c r="Q292" s="283"/>
      <c r="R292" s="283"/>
      <c r="S292" s="273">
        <v>291</v>
      </c>
    </row>
    <row r="293" spans="1:19" s="82" customFormat="1" ht="15.75">
      <c r="A293" s="274" t="str">
        <f>IFERROR(IF(J293&lt;&gt;"",MAX($A$1:A292)+1,""),"")</f>
        <v/>
      </c>
      <c r="B293" s="275" t="str">
        <f>IFERROR(IF(J293="","",_xlfn.CONCAT($Y$2,_xlfn.CONCAT(IF(LEN(ドッグキャリー!$K$2)=1,0,""),ドッグキャリー!$K$2,_xlfn.CONCAT(IF(LEN(ドッグキャリー!$N$2)=1,0,""),ドッグキャリー!$N$2)))),"")</f>
        <v/>
      </c>
      <c r="C293" s="279"/>
      <c r="D293" s="279"/>
      <c r="E293" s="279"/>
      <c r="F293" s="280"/>
      <c r="G293" s="280"/>
      <c r="H293" s="280"/>
      <c r="I293" s="281" t="str">
        <f>IFERROR(IF(スキンタイト!N248=0,"",スキンタイト!E248),"")</f>
        <v/>
      </c>
      <c r="J293" s="280" t="str">
        <f>IFERROR(IF(スキンタイト!N248=0,"",スキンタイト!N248),"")</f>
        <v/>
      </c>
      <c r="K293" s="283"/>
      <c r="L293" s="283"/>
      <c r="M293" s="283"/>
      <c r="N293" s="283"/>
      <c r="O293" s="283"/>
      <c r="P293" s="283"/>
      <c r="Q293" s="283"/>
      <c r="R293" s="283"/>
      <c r="S293" s="273">
        <v>292</v>
      </c>
    </row>
    <row r="294" spans="1:19" s="82" customFormat="1" ht="15.75">
      <c r="A294" s="274" t="str">
        <f>IFERROR(IF(J294&lt;&gt;"",MAX($A$1:A293)+1,""),"")</f>
        <v/>
      </c>
      <c r="B294" s="275" t="str">
        <f>IFERROR(IF(J294="","",_xlfn.CONCAT($Y$2,_xlfn.CONCAT(IF(LEN(ドッグキャリー!$K$2)=1,0,""),ドッグキャリー!$K$2,_xlfn.CONCAT(IF(LEN(ドッグキャリー!$N$2)=1,0,""),ドッグキャリー!$N$2)))),"")</f>
        <v/>
      </c>
      <c r="C294" s="279"/>
      <c r="D294" s="279"/>
      <c r="E294" s="279"/>
      <c r="F294" s="280"/>
      <c r="G294" s="280"/>
      <c r="H294" s="280"/>
      <c r="I294" s="281" t="str">
        <f>IFERROR(IF(スキンタイト!N249=0,"",スキンタイト!E249),"")</f>
        <v/>
      </c>
      <c r="J294" s="280" t="str">
        <f>IFERROR(IF(スキンタイト!N249=0,"",スキンタイト!N249),"")</f>
        <v/>
      </c>
      <c r="K294" s="283"/>
      <c r="L294" s="283"/>
      <c r="M294" s="283"/>
      <c r="N294" s="283"/>
      <c r="O294" s="283"/>
      <c r="P294" s="283"/>
      <c r="Q294" s="283"/>
      <c r="R294" s="283"/>
      <c r="S294" s="273">
        <v>293</v>
      </c>
    </row>
    <row r="295" spans="1:19" s="82" customFormat="1" ht="15.75">
      <c r="A295" s="274" t="str">
        <f>IFERROR(IF(J295&lt;&gt;"",MAX($A$1:A294)+1,""),"")</f>
        <v/>
      </c>
      <c r="B295" s="275" t="str">
        <f>IFERROR(IF(J295="","",_xlfn.CONCAT($Y$2,_xlfn.CONCAT(IF(LEN(ドッグキャリー!$K$2)=1,0,""),ドッグキャリー!$K$2,_xlfn.CONCAT(IF(LEN(ドッグキャリー!$N$2)=1,0,""),ドッグキャリー!$N$2)))),"")</f>
        <v/>
      </c>
      <c r="C295" s="279"/>
      <c r="D295" s="279"/>
      <c r="E295" s="279"/>
      <c r="F295" s="280"/>
      <c r="G295" s="280"/>
      <c r="H295" s="280"/>
      <c r="I295" s="281" t="str">
        <f>IFERROR(IF(スキンタイト!N250=0,"",スキンタイト!E250),"")</f>
        <v/>
      </c>
      <c r="J295" s="280" t="str">
        <f>IFERROR(IF(スキンタイト!N250=0,"",スキンタイト!N250),"")</f>
        <v/>
      </c>
      <c r="K295" s="283"/>
      <c r="L295" s="283"/>
      <c r="M295" s="283"/>
      <c r="N295" s="283"/>
      <c r="O295" s="283"/>
      <c r="P295" s="283"/>
      <c r="Q295" s="283"/>
      <c r="R295" s="283"/>
      <c r="S295" s="273">
        <v>294</v>
      </c>
    </row>
    <row r="296" spans="1:19" s="82" customFormat="1" ht="15.75">
      <c r="A296" s="274" t="str">
        <f>IFERROR(IF(J296&lt;&gt;"",MAX($A$1:A295)+1,""),"")</f>
        <v/>
      </c>
      <c r="B296" s="275" t="str">
        <f>IFERROR(IF(J296="","",_xlfn.CONCAT($Y$2,_xlfn.CONCAT(IF(LEN(ドッグキャリー!$K$2)=1,0,""),ドッグキャリー!$K$2,_xlfn.CONCAT(IF(LEN(ドッグキャリー!$N$2)=1,0,""),ドッグキャリー!$N$2)))),"")</f>
        <v/>
      </c>
      <c r="C296" s="279"/>
      <c r="D296" s="279"/>
      <c r="E296" s="279"/>
      <c r="F296" s="280"/>
      <c r="G296" s="280"/>
      <c r="H296" s="280"/>
      <c r="I296" s="281" t="str">
        <f>IFERROR(IF(スキンタイト!N251=0,"",スキンタイト!E251),"")</f>
        <v/>
      </c>
      <c r="J296" s="280" t="str">
        <f>IFERROR(IF(スキンタイト!N251=0,"",スキンタイト!N251),"")</f>
        <v/>
      </c>
      <c r="K296" s="283"/>
      <c r="L296" s="283"/>
      <c r="M296" s="283"/>
      <c r="N296" s="283"/>
      <c r="O296" s="283"/>
      <c r="P296" s="283"/>
      <c r="Q296" s="283"/>
      <c r="R296" s="283"/>
      <c r="S296" s="273">
        <v>295</v>
      </c>
    </row>
    <row r="297" spans="1:19" s="82" customFormat="1" ht="15.75">
      <c r="A297" s="274" t="str">
        <f>IFERROR(IF(J297&lt;&gt;"",MAX($A$1:A296)+1,""),"")</f>
        <v/>
      </c>
      <c r="B297" s="275" t="str">
        <f>IFERROR(IF(J297="","",_xlfn.CONCAT($Y$2,_xlfn.CONCAT(IF(LEN(ドッグキャリー!$K$2)=1,0,""),ドッグキャリー!$K$2,_xlfn.CONCAT(IF(LEN(ドッグキャリー!$N$2)=1,0,""),ドッグキャリー!$N$2)))),"")</f>
        <v/>
      </c>
      <c r="C297" s="279"/>
      <c r="D297" s="279"/>
      <c r="E297" s="279"/>
      <c r="F297" s="280"/>
      <c r="G297" s="280"/>
      <c r="H297" s="280"/>
      <c r="I297" s="281" t="str">
        <f>IFERROR(IF(スキンタイト!N252=0,"",スキンタイト!E252),"")</f>
        <v/>
      </c>
      <c r="J297" s="280" t="str">
        <f>IFERROR(IF(スキンタイト!N252=0,"",スキンタイト!N252),"")</f>
        <v/>
      </c>
      <c r="K297" s="283"/>
      <c r="L297" s="283"/>
      <c r="M297" s="283"/>
      <c r="N297" s="283"/>
      <c r="O297" s="283"/>
      <c r="P297" s="283"/>
      <c r="Q297" s="283"/>
      <c r="R297" s="283"/>
      <c r="S297" s="273">
        <v>296</v>
      </c>
    </row>
    <row r="298" spans="1:19" s="82" customFormat="1" ht="15.75">
      <c r="A298" s="274" t="str">
        <f>IFERROR(IF(J298&lt;&gt;"",MAX($A$1:A297)+1,""),"")</f>
        <v/>
      </c>
      <c r="B298" s="275" t="str">
        <f>IFERROR(IF(J298="","",_xlfn.CONCAT($Y$2,_xlfn.CONCAT(IF(LEN(ドッグキャリー!$K$2)=1,0,""),ドッグキャリー!$K$2,_xlfn.CONCAT(IF(LEN(ドッグキャリー!$N$2)=1,0,""),ドッグキャリー!$N$2)))),"")</f>
        <v/>
      </c>
      <c r="C298" s="279"/>
      <c r="D298" s="279"/>
      <c r="E298" s="279"/>
      <c r="F298" s="280"/>
      <c r="G298" s="280"/>
      <c r="H298" s="280"/>
      <c r="I298" s="281" t="str">
        <f>IFERROR(IF(スキンタイト!N253=0,"",スキンタイト!E253),"")</f>
        <v/>
      </c>
      <c r="J298" s="280" t="str">
        <f>IFERROR(IF(スキンタイト!N253=0,"",スキンタイト!N253),"")</f>
        <v/>
      </c>
      <c r="K298" s="283"/>
      <c r="L298" s="283"/>
      <c r="M298" s="283"/>
      <c r="N298" s="283"/>
      <c r="O298" s="283"/>
      <c r="P298" s="283"/>
      <c r="Q298" s="283"/>
      <c r="R298" s="283"/>
      <c r="S298" s="273">
        <v>297</v>
      </c>
    </row>
    <row r="299" spans="1:19" s="82" customFormat="1" ht="15.75">
      <c r="A299" s="274" t="str">
        <f>IFERROR(IF(J299&lt;&gt;"",MAX($A$1:A298)+1,""),"")</f>
        <v/>
      </c>
      <c r="B299" s="275" t="str">
        <f>IFERROR(IF(J299="","",_xlfn.CONCAT($Y$2,_xlfn.CONCAT(IF(LEN(ドッグキャリー!$K$2)=1,0,""),ドッグキャリー!$K$2,_xlfn.CONCAT(IF(LEN(ドッグキャリー!$N$2)=1,0,""),ドッグキャリー!$N$2)))),"")</f>
        <v/>
      </c>
      <c r="C299" s="279"/>
      <c r="D299" s="279"/>
      <c r="E299" s="279"/>
      <c r="F299" s="280"/>
      <c r="G299" s="280"/>
      <c r="H299" s="280"/>
      <c r="I299" s="281" t="str">
        <f>IFERROR(IF(スキンタイト!N254=0,"",スキンタイト!E254),"")</f>
        <v/>
      </c>
      <c r="J299" s="280" t="str">
        <f>IFERROR(IF(スキンタイト!N254=0,"",スキンタイト!N254),"")</f>
        <v/>
      </c>
      <c r="K299" s="283"/>
      <c r="L299" s="283"/>
      <c r="M299" s="283"/>
      <c r="N299" s="283"/>
      <c r="O299" s="283"/>
      <c r="P299" s="283"/>
      <c r="Q299" s="283"/>
      <c r="R299" s="283"/>
      <c r="S299" s="273">
        <v>298</v>
      </c>
    </row>
    <row r="300" spans="1:19" s="82" customFormat="1" ht="15.75">
      <c r="A300" s="274" t="str">
        <f>IFERROR(IF(J300&lt;&gt;"",MAX($A$1:A299)+1,""),"")</f>
        <v/>
      </c>
      <c r="B300" s="275" t="str">
        <f>IFERROR(IF(J300="","",_xlfn.CONCAT($Y$2,_xlfn.CONCAT(IF(LEN(ドッグキャリー!$K$2)=1,0,""),ドッグキャリー!$K$2,_xlfn.CONCAT(IF(LEN(ドッグキャリー!$N$2)=1,0,""),ドッグキャリー!$N$2)))),"")</f>
        <v/>
      </c>
      <c r="C300" s="279"/>
      <c r="D300" s="279"/>
      <c r="E300" s="279"/>
      <c r="F300" s="280"/>
      <c r="G300" s="280"/>
      <c r="H300" s="280"/>
      <c r="I300" s="281" t="str">
        <f>IFERROR(IF(スキンタイト!N255=0,"",スキンタイト!E255),"")</f>
        <v/>
      </c>
      <c r="J300" s="280" t="str">
        <f>IFERROR(IF(スキンタイト!N255=0,"",スキンタイト!N255),"")</f>
        <v/>
      </c>
      <c r="K300" s="283"/>
      <c r="L300" s="283"/>
      <c r="M300" s="283"/>
      <c r="N300" s="283"/>
      <c r="O300" s="283"/>
      <c r="P300" s="283"/>
      <c r="Q300" s="283"/>
      <c r="R300" s="283"/>
      <c r="S300" s="273">
        <v>299</v>
      </c>
    </row>
    <row r="301" spans="1:19" s="82" customFormat="1" ht="15.75">
      <c r="A301" s="274" t="str">
        <f>IFERROR(IF(J301&lt;&gt;"",MAX($A$1:A300)+1,""),"")</f>
        <v/>
      </c>
      <c r="B301" s="275" t="str">
        <f>IFERROR(IF(J301="","",_xlfn.CONCAT($Y$2,_xlfn.CONCAT(IF(LEN(ドッグキャリー!$K$2)=1,0,""),ドッグキャリー!$K$2,_xlfn.CONCAT(IF(LEN(ドッグキャリー!$N$2)=1,0,""),ドッグキャリー!$N$2)))),"")</f>
        <v/>
      </c>
      <c r="C301" s="279"/>
      <c r="D301" s="279"/>
      <c r="E301" s="279"/>
      <c r="F301" s="280"/>
      <c r="G301" s="280"/>
      <c r="H301" s="280"/>
      <c r="I301" s="281" t="str">
        <f>IFERROR(IF(スキンタイト!N256=0,"",スキンタイト!E256),"")</f>
        <v/>
      </c>
      <c r="J301" s="280" t="str">
        <f>IFERROR(IF(スキンタイト!N256=0,"",スキンタイト!N256),"")</f>
        <v/>
      </c>
      <c r="K301" s="283"/>
      <c r="L301" s="283"/>
      <c r="M301" s="283"/>
      <c r="N301" s="283"/>
      <c r="O301" s="283"/>
      <c r="P301" s="283"/>
      <c r="Q301" s="283"/>
      <c r="R301" s="283"/>
      <c r="S301" s="273">
        <v>300</v>
      </c>
    </row>
    <row r="302" spans="1:19" s="82" customFormat="1" ht="15.75">
      <c r="A302" s="274" t="str">
        <f>IFERROR(IF(J302&lt;&gt;"",MAX($A$1:A301)+1,""),"")</f>
        <v/>
      </c>
      <c r="B302" s="275" t="str">
        <f>IFERROR(IF(J302="","",_xlfn.CONCAT($Y$2,_xlfn.CONCAT(IF(LEN(ドッグキャリー!$K$2)=1,0,""),ドッグキャリー!$K$2,_xlfn.CONCAT(IF(LEN(ドッグキャリー!$N$2)=1,0,""),ドッグキャリー!$N$2)))),"")</f>
        <v/>
      </c>
      <c r="C302" s="279"/>
      <c r="D302" s="279"/>
      <c r="E302" s="279"/>
      <c r="F302" s="280"/>
      <c r="G302" s="280"/>
      <c r="H302" s="280"/>
      <c r="I302" s="281" t="str">
        <f>IFERROR(IF(スキンタイト!N257=0,"",スキンタイト!E257),"")</f>
        <v/>
      </c>
      <c r="J302" s="280" t="str">
        <f>IFERROR(IF(スキンタイト!N257=0,"",スキンタイト!N257),"")</f>
        <v/>
      </c>
      <c r="K302" s="283"/>
      <c r="L302" s="283"/>
      <c r="M302" s="283"/>
      <c r="N302" s="283"/>
      <c r="O302" s="283"/>
      <c r="P302" s="283"/>
      <c r="Q302" s="283"/>
      <c r="R302" s="283"/>
      <c r="S302" s="273">
        <v>301</v>
      </c>
    </row>
    <row r="303" spans="1:19" s="82" customFormat="1" ht="15.75">
      <c r="A303" s="274" t="str">
        <f>IFERROR(IF(J303&lt;&gt;"",MAX($A$1:A302)+1,""),"")</f>
        <v/>
      </c>
      <c r="B303" s="275" t="str">
        <f>IFERROR(IF(J303="","",_xlfn.CONCAT($Y$2,_xlfn.CONCAT(IF(LEN(ドッグキャリー!$K$2)=1,0,""),ドッグキャリー!$K$2,_xlfn.CONCAT(IF(LEN(ドッグキャリー!$N$2)=1,0,""),ドッグキャリー!$N$2)))),"")</f>
        <v/>
      </c>
      <c r="C303" s="279"/>
      <c r="D303" s="279"/>
      <c r="E303" s="279"/>
      <c r="F303" s="280"/>
      <c r="G303" s="280"/>
      <c r="H303" s="280"/>
      <c r="I303" s="281" t="str">
        <f>IFERROR(IF(スキンタイト!N258=0,"",スキンタイト!E258),"")</f>
        <v/>
      </c>
      <c r="J303" s="280" t="str">
        <f>IFERROR(IF(スキンタイト!N258=0,"",スキンタイト!N258),"")</f>
        <v/>
      </c>
      <c r="K303" s="283"/>
      <c r="L303" s="283"/>
      <c r="M303" s="283"/>
      <c r="N303" s="283"/>
      <c r="O303" s="283"/>
      <c r="P303" s="283"/>
      <c r="Q303" s="283"/>
      <c r="R303" s="283"/>
      <c r="S303" s="273">
        <v>302</v>
      </c>
    </row>
    <row r="304" spans="1:19" s="82" customFormat="1" ht="15.75">
      <c r="A304" s="274" t="str">
        <f>IFERROR(IF(J304&lt;&gt;"",MAX($A$1:A303)+1,""),"")</f>
        <v/>
      </c>
      <c r="B304" s="275" t="str">
        <f>IFERROR(IF(J304="","",_xlfn.CONCAT($Y$2,_xlfn.CONCAT(IF(LEN(ドッグキャリー!$K$2)=1,0,""),ドッグキャリー!$K$2,_xlfn.CONCAT(IF(LEN(ドッグキャリー!$N$2)=1,0,""),ドッグキャリー!$N$2)))),"")</f>
        <v/>
      </c>
      <c r="C304" s="279"/>
      <c r="D304" s="279"/>
      <c r="E304" s="279"/>
      <c r="F304" s="280"/>
      <c r="G304" s="280"/>
      <c r="H304" s="280"/>
      <c r="I304" s="281" t="str">
        <f>IFERROR(IF(スキンタイト!N259=0,"",スキンタイト!E259),"")</f>
        <v/>
      </c>
      <c r="J304" s="280" t="str">
        <f>IFERROR(IF(スキンタイト!N259=0,"",スキンタイト!N259),"")</f>
        <v/>
      </c>
      <c r="K304" s="283"/>
      <c r="L304" s="283"/>
      <c r="M304" s="283"/>
      <c r="N304" s="283"/>
      <c r="O304" s="283"/>
      <c r="P304" s="283"/>
      <c r="Q304" s="283"/>
      <c r="R304" s="283"/>
      <c r="S304" s="273">
        <v>303</v>
      </c>
    </row>
    <row r="305" spans="1:19" s="82" customFormat="1" ht="15.75">
      <c r="A305" s="274" t="str">
        <f>IFERROR(IF(J305&lt;&gt;"",MAX($A$1:A304)+1,""),"")</f>
        <v/>
      </c>
      <c r="B305" s="275" t="str">
        <f>IFERROR(IF(J305="","",_xlfn.CONCAT($Y$2,_xlfn.CONCAT(IF(LEN(ドッグキャリー!$K$2)=1,0,""),ドッグキャリー!$K$2,_xlfn.CONCAT(IF(LEN(ドッグキャリー!$N$2)=1,0,""),ドッグキャリー!$N$2)))),"")</f>
        <v/>
      </c>
      <c r="C305" s="279"/>
      <c r="D305" s="279"/>
      <c r="E305" s="279"/>
      <c r="F305" s="280"/>
      <c r="G305" s="280"/>
      <c r="H305" s="280"/>
      <c r="I305" s="281" t="str">
        <f>IFERROR(IF(スキンタイト!N260=0,"",スキンタイト!E260),"")</f>
        <v/>
      </c>
      <c r="J305" s="280" t="str">
        <f>IFERROR(IF(スキンタイト!N260=0,"",スキンタイト!N260),"")</f>
        <v/>
      </c>
      <c r="K305" s="283"/>
      <c r="L305" s="283"/>
      <c r="M305" s="283"/>
      <c r="N305" s="283"/>
      <c r="O305" s="283"/>
      <c r="P305" s="283"/>
      <c r="Q305" s="283"/>
      <c r="R305" s="283"/>
      <c r="S305" s="273">
        <v>304</v>
      </c>
    </row>
    <row r="306" spans="1:19" s="82" customFormat="1" ht="15.75">
      <c r="A306" s="274" t="str">
        <f>IFERROR(IF(J306&lt;&gt;"",MAX($A$1:A305)+1,""),"")</f>
        <v/>
      </c>
      <c r="B306" s="275" t="str">
        <f>IFERROR(IF(J306="","",_xlfn.CONCAT($Y$2,_xlfn.CONCAT(IF(LEN(ドッグキャリー!$K$2)=1,0,""),ドッグキャリー!$K$2,_xlfn.CONCAT(IF(LEN(ドッグキャリー!$N$2)=1,0,""),ドッグキャリー!$N$2)))),"")</f>
        <v/>
      </c>
      <c r="C306" s="279"/>
      <c r="D306" s="279"/>
      <c r="E306" s="279"/>
      <c r="F306" s="280"/>
      <c r="G306" s="280"/>
      <c r="H306" s="280"/>
      <c r="I306" s="281" t="str">
        <f>IFERROR(IF(スキンタイト!N261=0,"",スキンタイト!E261),"")</f>
        <v/>
      </c>
      <c r="J306" s="280" t="str">
        <f>IFERROR(IF(スキンタイト!N261=0,"",スキンタイト!N261),"")</f>
        <v/>
      </c>
      <c r="K306" s="283"/>
      <c r="L306" s="283"/>
      <c r="M306" s="283"/>
      <c r="N306" s="283"/>
      <c r="O306" s="283"/>
      <c r="P306" s="283"/>
      <c r="Q306" s="283"/>
      <c r="R306" s="283"/>
      <c r="S306" s="273">
        <v>305</v>
      </c>
    </row>
    <row r="307" spans="1:19" s="82" customFormat="1" ht="15.75">
      <c r="A307" s="274" t="str">
        <f>IFERROR(IF(J307&lt;&gt;"",MAX($A$1:A306)+1,""),"")</f>
        <v/>
      </c>
      <c r="B307" s="275" t="str">
        <f>IFERROR(IF(J307="","",_xlfn.CONCAT($Y$2,_xlfn.CONCAT(IF(LEN(ドッグキャリー!$K$2)=1,0,""),ドッグキャリー!$K$2,_xlfn.CONCAT(IF(LEN(ドッグキャリー!$N$2)=1,0,""),ドッグキャリー!$N$2)))),"")</f>
        <v/>
      </c>
      <c r="C307" s="279"/>
      <c r="D307" s="279"/>
      <c r="E307" s="279"/>
      <c r="F307" s="280"/>
      <c r="G307" s="280"/>
      <c r="H307" s="280"/>
      <c r="I307" s="281" t="str">
        <f>IFERROR(IF(スキンタイト!N262=0,"",スキンタイト!E262),"")</f>
        <v/>
      </c>
      <c r="J307" s="280" t="str">
        <f>IFERROR(IF(スキンタイト!N262=0,"",スキンタイト!N262),"")</f>
        <v/>
      </c>
      <c r="K307" s="283"/>
      <c r="L307" s="283"/>
      <c r="M307" s="283"/>
      <c r="N307" s="283"/>
      <c r="O307" s="283"/>
      <c r="P307" s="283"/>
      <c r="Q307" s="283"/>
      <c r="R307" s="283"/>
      <c r="S307" s="273">
        <v>306</v>
      </c>
    </row>
    <row r="308" spans="1:19" s="82" customFormat="1" ht="15.75">
      <c r="A308" s="274" t="str">
        <f>IFERROR(IF(J308&lt;&gt;"",MAX($A$1:A307)+1,""),"")</f>
        <v/>
      </c>
      <c r="B308" s="275" t="str">
        <f>IFERROR(IF(J308="","",_xlfn.CONCAT($Y$2,_xlfn.CONCAT(IF(LEN(ドッグキャリー!$K$2)=1,0,""),ドッグキャリー!$K$2,_xlfn.CONCAT(IF(LEN(ドッグキャリー!$N$2)=1,0,""),ドッグキャリー!$N$2)))),"")</f>
        <v/>
      </c>
      <c r="C308" s="279"/>
      <c r="D308" s="279"/>
      <c r="E308" s="279"/>
      <c r="F308" s="280"/>
      <c r="G308" s="280"/>
      <c r="H308" s="280"/>
      <c r="I308" s="281" t="str">
        <f>IFERROR(IF(スキンタイト!N263=0,"",スキンタイト!E263),"")</f>
        <v/>
      </c>
      <c r="J308" s="280" t="str">
        <f>IFERROR(IF(スキンタイト!N263=0,"",スキンタイト!N263),"")</f>
        <v/>
      </c>
      <c r="K308" s="283"/>
      <c r="L308" s="283"/>
      <c r="M308" s="283"/>
      <c r="N308" s="283"/>
      <c r="O308" s="283"/>
      <c r="P308" s="283"/>
      <c r="Q308" s="283"/>
      <c r="R308" s="283"/>
      <c r="S308" s="273">
        <v>307</v>
      </c>
    </row>
    <row r="309" spans="1:19" s="82" customFormat="1" ht="15.75">
      <c r="A309" s="274" t="str">
        <f>IFERROR(IF(J309&lt;&gt;"",MAX($A$1:A308)+1,""),"")</f>
        <v/>
      </c>
      <c r="B309" s="275" t="str">
        <f>IFERROR(IF(J309="","",_xlfn.CONCAT($Y$2,_xlfn.CONCAT(IF(LEN(ドッグキャリー!$K$2)=1,0,""),ドッグキャリー!$K$2,_xlfn.CONCAT(IF(LEN(ドッグキャリー!$N$2)=1,0,""),ドッグキャリー!$N$2)))),"")</f>
        <v/>
      </c>
      <c r="C309" s="279"/>
      <c r="D309" s="279"/>
      <c r="E309" s="279"/>
      <c r="F309" s="280"/>
      <c r="G309" s="280"/>
      <c r="H309" s="280"/>
      <c r="I309" s="281" t="str">
        <f>IFERROR(IF(スキンタイト!N264=0,"",スキンタイト!E264),"")</f>
        <v/>
      </c>
      <c r="J309" s="280" t="str">
        <f>IFERROR(IF(スキンタイト!N264=0,"",スキンタイト!N264),"")</f>
        <v/>
      </c>
      <c r="K309" s="283"/>
      <c r="L309" s="283"/>
      <c r="M309" s="283"/>
      <c r="N309" s="283"/>
      <c r="O309" s="283"/>
      <c r="P309" s="283"/>
      <c r="Q309" s="283"/>
      <c r="R309" s="283"/>
      <c r="S309" s="273">
        <v>308</v>
      </c>
    </row>
    <row r="310" spans="1:19" s="82" customFormat="1" ht="15.75">
      <c r="A310" s="274" t="str">
        <f>IFERROR(IF(J310&lt;&gt;"",MAX($A$1:A309)+1,""),"")</f>
        <v/>
      </c>
      <c r="B310" s="275" t="str">
        <f>IFERROR(IF(J310="","",_xlfn.CONCAT($Y$2,_xlfn.CONCAT(IF(LEN(ドッグキャリー!$K$2)=1,0,""),ドッグキャリー!$K$2,_xlfn.CONCAT(IF(LEN(ドッグキャリー!$N$2)=1,0,""),ドッグキャリー!$N$2)))),"")</f>
        <v/>
      </c>
      <c r="C310" s="279"/>
      <c r="D310" s="279"/>
      <c r="E310" s="279"/>
      <c r="F310" s="280"/>
      <c r="G310" s="280"/>
      <c r="H310" s="280"/>
      <c r="I310" s="281" t="str">
        <f>IFERROR(IF(スキンタイト!N265=0,"",スキンタイト!E265),"")</f>
        <v/>
      </c>
      <c r="J310" s="280" t="str">
        <f>IFERROR(IF(スキンタイト!N265=0,"",スキンタイト!N265),"")</f>
        <v/>
      </c>
      <c r="K310" s="283"/>
      <c r="L310" s="283"/>
      <c r="M310" s="283"/>
      <c r="N310" s="283"/>
      <c r="O310" s="283"/>
      <c r="P310" s="283"/>
      <c r="Q310" s="283"/>
      <c r="R310" s="283"/>
      <c r="S310" s="273">
        <v>309</v>
      </c>
    </row>
    <row r="311" spans="1:19" s="82" customFormat="1" ht="15.75">
      <c r="A311" s="274" t="str">
        <f>IFERROR(IF(J311&lt;&gt;"",MAX($A$1:A310)+1,""),"")</f>
        <v/>
      </c>
      <c r="B311" s="275" t="str">
        <f>IFERROR(IF(J311="","",_xlfn.CONCAT($Y$2,_xlfn.CONCAT(IF(LEN(ドッグキャリー!$K$2)=1,0,""),ドッグキャリー!$K$2,_xlfn.CONCAT(IF(LEN(ドッグキャリー!$N$2)=1,0,""),ドッグキャリー!$N$2)))),"")</f>
        <v/>
      </c>
      <c r="C311" s="279"/>
      <c r="D311" s="279"/>
      <c r="E311" s="279"/>
      <c r="F311" s="280"/>
      <c r="G311" s="280"/>
      <c r="H311" s="280"/>
      <c r="I311" s="281" t="str">
        <f>IFERROR(IF(スキンタイト!N266=0,"",スキンタイト!E266),"")</f>
        <v/>
      </c>
      <c r="J311" s="280" t="str">
        <f>IFERROR(IF(スキンタイト!N266=0,"",スキンタイト!N266),"")</f>
        <v/>
      </c>
      <c r="K311" s="283"/>
      <c r="L311" s="283"/>
      <c r="M311" s="283"/>
      <c r="N311" s="283"/>
      <c r="O311" s="283"/>
      <c r="P311" s="283"/>
      <c r="Q311" s="283"/>
      <c r="R311" s="283"/>
      <c r="S311" s="273">
        <v>310</v>
      </c>
    </row>
    <row r="312" spans="1:19" s="82" customFormat="1" ht="15.75">
      <c r="A312" s="274" t="str">
        <f>IFERROR(IF(J312&lt;&gt;"",MAX($A$1:A311)+1,""),"")</f>
        <v/>
      </c>
      <c r="B312" s="275" t="str">
        <f>IFERROR(IF(J312="","",_xlfn.CONCAT($Y$2,_xlfn.CONCAT(IF(LEN(ドッグキャリー!$K$2)=1,0,""),ドッグキャリー!$K$2,_xlfn.CONCAT(IF(LEN(ドッグキャリー!$N$2)=1,0,""),ドッグキャリー!$N$2)))),"")</f>
        <v/>
      </c>
      <c r="C312" s="279"/>
      <c r="D312" s="279"/>
      <c r="E312" s="279"/>
      <c r="F312" s="280"/>
      <c r="G312" s="280"/>
      <c r="H312" s="280"/>
      <c r="I312" s="281" t="str">
        <f>IFERROR(IF(スキンタイト!N267=0,"",スキンタイト!E267),"")</f>
        <v/>
      </c>
      <c r="J312" s="280" t="str">
        <f>IFERROR(IF(スキンタイト!N267=0,"",スキンタイト!N267),"")</f>
        <v/>
      </c>
      <c r="K312" s="283"/>
      <c r="L312" s="283"/>
      <c r="M312" s="283"/>
      <c r="N312" s="283"/>
      <c r="O312" s="283"/>
      <c r="P312" s="283"/>
      <c r="Q312" s="283"/>
      <c r="R312" s="283"/>
      <c r="S312" s="273">
        <v>311</v>
      </c>
    </row>
    <row r="313" spans="1:19" s="82" customFormat="1" ht="15.75">
      <c r="A313" s="274" t="str">
        <f>IFERROR(IF(J313&lt;&gt;"",MAX($A$1:A312)+1,""),"")</f>
        <v/>
      </c>
      <c r="B313" s="275" t="str">
        <f>IFERROR(IF(J313="","",_xlfn.CONCAT($Y$2,_xlfn.CONCAT(IF(LEN(ドッグキャリー!$K$2)=1,0,""),ドッグキャリー!$K$2,_xlfn.CONCAT(IF(LEN(ドッグキャリー!$N$2)=1,0,""),ドッグキャリー!$N$2)))),"")</f>
        <v/>
      </c>
      <c r="C313" s="279"/>
      <c r="D313" s="279"/>
      <c r="E313" s="279"/>
      <c r="F313" s="280"/>
      <c r="G313" s="280"/>
      <c r="H313" s="280"/>
      <c r="I313" s="281" t="str">
        <f>IFERROR(IF(スキンタイト!N268=0,"",スキンタイト!E268),"")</f>
        <v/>
      </c>
      <c r="J313" s="280" t="str">
        <f>IFERROR(IF(スキンタイト!N268=0,"",スキンタイト!N268),"")</f>
        <v/>
      </c>
      <c r="K313" s="283"/>
      <c r="L313" s="283"/>
      <c r="M313" s="283"/>
      <c r="N313" s="283"/>
      <c r="O313" s="283"/>
      <c r="P313" s="283"/>
      <c r="Q313" s="283"/>
      <c r="R313" s="283"/>
      <c r="S313" s="273">
        <v>312</v>
      </c>
    </row>
    <row r="314" spans="1:19" s="82" customFormat="1" ht="15.75">
      <c r="A314" s="274" t="str">
        <f>IFERROR(IF(J314&lt;&gt;"",MAX($A$1:A313)+1,""),"")</f>
        <v/>
      </c>
      <c r="B314" s="275" t="str">
        <f>IFERROR(IF(J314="","",_xlfn.CONCAT($Y$2,_xlfn.CONCAT(IF(LEN(ドッグキャリー!$K$2)=1,0,""),ドッグキャリー!$K$2,_xlfn.CONCAT(IF(LEN(ドッグキャリー!$N$2)=1,0,""),ドッグキャリー!$N$2)))),"")</f>
        <v/>
      </c>
      <c r="C314" s="279"/>
      <c r="D314" s="279"/>
      <c r="E314" s="279"/>
      <c r="F314" s="280"/>
      <c r="G314" s="280"/>
      <c r="H314" s="280"/>
      <c r="I314" s="281" t="str">
        <f>IFERROR(IF(スキンタイト!N269=0,"",スキンタイト!E269),"")</f>
        <v/>
      </c>
      <c r="J314" s="280" t="str">
        <f>IFERROR(IF(スキンタイト!N269=0,"",スキンタイト!N269),"")</f>
        <v/>
      </c>
      <c r="K314" s="283"/>
      <c r="L314" s="283"/>
      <c r="M314" s="283"/>
      <c r="N314" s="283"/>
      <c r="O314" s="283"/>
      <c r="P314" s="283"/>
      <c r="Q314" s="283"/>
      <c r="R314" s="283"/>
      <c r="S314" s="273">
        <v>313</v>
      </c>
    </row>
    <row r="315" spans="1:19" s="82" customFormat="1" ht="15.75">
      <c r="A315" s="274" t="str">
        <f>IFERROR(IF(J315&lt;&gt;"",MAX($A$1:A314)+1,""),"")</f>
        <v/>
      </c>
      <c r="B315" s="275" t="str">
        <f>IFERROR(IF(J315="","",_xlfn.CONCAT($Y$2,_xlfn.CONCAT(IF(LEN(ドッグキャリー!$K$2)=1,0,""),ドッグキャリー!$K$2,_xlfn.CONCAT(IF(LEN(ドッグキャリー!$N$2)=1,0,""),ドッグキャリー!$N$2)))),"")</f>
        <v/>
      </c>
      <c r="C315" s="279"/>
      <c r="D315" s="279"/>
      <c r="E315" s="279"/>
      <c r="F315" s="280"/>
      <c r="G315" s="280"/>
      <c r="H315" s="280"/>
      <c r="I315" s="281" t="str">
        <f>IFERROR(IF(スキンタイト!N270=0,"",スキンタイト!E270),"")</f>
        <v/>
      </c>
      <c r="J315" s="280" t="str">
        <f>IFERROR(IF(スキンタイト!N270=0,"",スキンタイト!N270),"")</f>
        <v/>
      </c>
      <c r="K315" s="283"/>
      <c r="L315" s="283"/>
      <c r="M315" s="283"/>
      <c r="N315" s="283"/>
      <c r="O315" s="283"/>
      <c r="P315" s="283"/>
      <c r="Q315" s="283"/>
      <c r="R315" s="283"/>
      <c r="S315" s="273">
        <v>314</v>
      </c>
    </row>
    <row r="316" spans="1:19" s="82" customFormat="1" ht="15.75">
      <c r="A316" s="274" t="str">
        <f>IFERROR(IF(J316&lt;&gt;"",MAX($A$1:A315)+1,""),"")</f>
        <v/>
      </c>
      <c r="B316" s="275" t="str">
        <f>IFERROR(IF(J316="","",_xlfn.CONCAT($Y$2,_xlfn.CONCAT(IF(LEN(ドッグキャリー!$K$2)=1,0,""),ドッグキャリー!$K$2,_xlfn.CONCAT(IF(LEN(ドッグキャリー!$N$2)=1,0,""),ドッグキャリー!$N$2)))),"")</f>
        <v/>
      </c>
      <c r="C316" s="279"/>
      <c r="D316" s="279"/>
      <c r="E316" s="279"/>
      <c r="F316" s="280"/>
      <c r="G316" s="280"/>
      <c r="H316" s="280"/>
      <c r="I316" s="281"/>
      <c r="J316" s="280"/>
      <c r="K316" s="283"/>
      <c r="L316" s="283"/>
      <c r="M316" s="283"/>
      <c r="N316" s="283"/>
      <c r="O316" s="283"/>
      <c r="P316" s="283"/>
      <c r="Q316" s="283"/>
      <c r="R316" s="283"/>
      <c r="S316" s="273">
        <v>315</v>
      </c>
    </row>
    <row r="317" spans="1:19" s="82" customFormat="1" ht="15.75">
      <c r="A317" s="274" t="str">
        <f>IFERROR(IF(J317&lt;&gt;"",MAX($A$1:A316)+1,""),"")</f>
        <v/>
      </c>
      <c r="B317" s="275" t="str">
        <f>IFERROR(IF(J317="","",_xlfn.CONCAT($Y$2,_xlfn.CONCAT(IF(LEN(ドッグキャリー!$K$2)=1,0,""),ドッグキャリー!$K$2,_xlfn.CONCAT(IF(LEN(ドッグキャリー!$N$2)=1,0,""),ドッグキャリー!$N$2)))),"")</f>
        <v/>
      </c>
      <c r="C317" s="279"/>
      <c r="D317" s="279"/>
      <c r="E317" s="279"/>
      <c r="F317" s="280"/>
      <c r="G317" s="280"/>
      <c r="H317" s="280"/>
      <c r="I317" s="281"/>
      <c r="J317" s="280"/>
      <c r="K317" s="283"/>
      <c r="L317" s="283"/>
      <c r="M317" s="283"/>
      <c r="N317" s="283"/>
      <c r="O317" s="283"/>
      <c r="P317" s="283"/>
      <c r="Q317" s="283"/>
      <c r="R317" s="283"/>
      <c r="S317" s="273">
        <v>316</v>
      </c>
    </row>
    <row r="318" spans="1:19" s="82" customFormat="1" ht="15.75">
      <c r="A318" s="274" t="str">
        <f>IFERROR(IF(J318&lt;&gt;"",MAX($A$1:A317)+1,""),"")</f>
        <v/>
      </c>
      <c r="B318" s="275" t="str">
        <f>IFERROR(IF(J318="","",_xlfn.CONCAT($Y$2,_xlfn.CONCAT(IF(LEN(ドッグキャリー!$K$2)=1,0,""),ドッグキャリー!$K$2,_xlfn.CONCAT(IF(LEN(ドッグキャリー!$N$2)=1,0,""),ドッグキャリー!$N$2)))),"")</f>
        <v/>
      </c>
      <c r="C318" s="279"/>
      <c r="D318" s="279"/>
      <c r="E318" s="279"/>
      <c r="F318" s="280"/>
      <c r="G318" s="280"/>
      <c r="H318" s="280"/>
      <c r="I318" s="281"/>
      <c r="J318" s="280"/>
      <c r="K318" s="283"/>
      <c r="L318" s="283"/>
      <c r="M318" s="283"/>
      <c r="N318" s="283"/>
      <c r="O318" s="283"/>
      <c r="P318" s="283"/>
      <c r="Q318" s="283"/>
      <c r="R318" s="283"/>
      <c r="S318" s="273">
        <v>317</v>
      </c>
    </row>
    <row r="319" spans="1:19" s="82" customFormat="1" ht="15.75">
      <c r="A319" s="274" t="str">
        <f>IFERROR(IF(J319&lt;&gt;"",MAX($A$1:A318)+1,""),"")</f>
        <v/>
      </c>
      <c r="B319" s="275" t="str">
        <f>IFERROR(IF(J319="","",_xlfn.CONCAT($Y$2,_xlfn.CONCAT(IF(LEN(ドッグキャリー!$K$2)=1,0,""),ドッグキャリー!$K$2,_xlfn.CONCAT(IF(LEN(ドッグキャリー!$N$2)=1,0,""),ドッグキャリー!$N$2)))),"")</f>
        <v/>
      </c>
      <c r="C319" s="279"/>
      <c r="D319" s="279"/>
      <c r="E319" s="279"/>
      <c r="F319" s="280"/>
      <c r="G319" s="280"/>
      <c r="H319" s="280"/>
      <c r="I319" s="281"/>
      <c r="J319" s="280"/>
      <c r="K319" s="283"/>
      <c r="L319" s="283"/>
      <c r="M319" s="283"/>
      <c r="N319" s="283"/>
      <c r="O319" s="283"/>
      <c r="P319" s="283"/>
      <c r="Q319" s="283"/>
      <c r="R319" s="283"/>
      <c r="S319" s="273">
        <v>318</v>
      </c>
    </row>
    <row r="320" spans="1:19" s="82" customFormat="1" ht="15.75">
      <c r="A320" s="274" t="str">
        <f>IFERROR(IF(J320&lt;&gt;"",MAX($A$1:A319)+1,""),"")</f>
        <v/>
      </c>
      <c r="B320" s="275" t="str">
        <f>IFERROR(IF(J320="","",_xlfn.CONCAT($Y$2,_xlfn.CONCAT(IF(LEN(ドッグキャリー!$K$2)=1,0,""),ドッグキャリー!$K$2,_xlfn.CONCAT(IF(LEN(ドッグキャリー!$N$2)=1,0,""),ドッグキャリー!$N$2)))),"")</f>
        <v/>
      </c>
      <c r="C320" s="279"/>
      <c r="D320" s="279"/>
      <c r="E320" s="279"/>
      <c r="F320" s="280"/>
      <c r="G320" s="280"/>
      <c r="H320" s="280"/>
      <c r="I320" s="281"/>
      <c r="J320" s="280"/>
      <c r="K320" s="283"/>
      <c r="L320" s="283"/>
      <c r="M320" s="283"/>
      <c r="N320" s="283"/>
      <c r="O320" s="283"/>
      <c r="P320" s="283"/>
      <c r="Q320" s="283"/>
      <c r="R320" s="283"/>
      <c r="S320" s="273">
        <v>319</v>
      </c>
    </row>
    <row r="321" spans="1:19" s="82" customFormat="1" ht="15.75">
      <c r="A321" s="274" t="str">
        <f>IFERROR(IF(J321&lt;&gt;"",MAX($A$1:A320)+1,""),"")</f>
        <v/>
      </c>
      <c r="B321" s="275" t="str">
        <f>IFERROR(IF(J321="","",_xlfn.CONCAT($Y$2,_xlfn.CONCAT(IF(LEN(ドッグキャリー!$K$2)=1,0,""),ドッグキャリー!$K$2,_xlfn.CONCAT(IF(LEN(ドッグキャリー!$N$2)=1,0,""),ドッグキャリー!$N$2)))),"")</f>
        <v/>
      </c>
      <c r="C321" s="279"/>
      <c r="D321" s="279"/>
      <c r="E321" s="279"/>
      <c r="F321" s="280"/>
      <c r="G321" s="280"/>
      <c r="H321" s="280"/>
      <c r="I321" s="281"/>
      <c r="J321" s="280"/>
      <c r="K321" s="283"/>
      <c r="L321" s="283"/>
      <c r="M321" s="283"/>
      <c r="N321" s="283"/>
      <c r="O321" s="283"/>
      <c r="P321" s="283"/>
      <c r="Q321" s="283"/>
      <c r="R321" s="283"/>
      <c r="S321" s="273">
        <v>320</v>
      </c>
    </row>
    <row r="322" spans="1:19" s="82" customFormat="1" ht="15.75">
      <c r="A322" s="274" t="str">
        <f>IFERROR(IF(J322&lt;&gt;"",MAX($A$1:A321)+1,""),"")</f>
        <v/>
      </c>
      <c r="B322" s="275" t="str">
        <f>IFERROR(IF(J322="","",_xlfn.CONCAT($Y$2,_xlfn.CONCAT(IF(LEN(ドッグキャリー!$K$2)=1,0,""),ドッグキャリー!$K$2,_xlfn.CONCAT(IF(LEN(ドッグキャリー!$N$2)=1,0,""),ドッグキャリー!$N$2)))),"")</f>
        <v/>
      </c>
      <c r="C322" s="279"/>
      <c r="D322" s="279"/>
      <c r="E322" s="279"/>
      <c r="F322" s="280"/>
      <c r="G322" s="280"/>
      <c r="H322" s="280"/>
      <c r="I322" s="281"/>
      <c r="J322" s="280"/>
      <c r="K322" s="283"/>
      <c r="L322" s="283"/>
      <c r="M322" s="283"/>
      <c r="N322" s="283"/>
      <c r="O322" s="283"/>
      <c r="P322" s="283"/>
      <c r="Q322" s="283"/>
      <c r="R322" s="283"/>
      <c r="S322" s="273">
        <v>321</v>
      </c>
    </row>
    <row r="323" spans="1:19" s="82" customFormat="1" ht="15.75">
      <c r="A323" s="274" t="str">
        <f>IFERROR(IF(J323&lt;&gt;"",MAX($A$1:A322)+1,""),"")</f>
        <v/>
      </c>
      <c r="B323" s="275" t="str">
        <f>IFERROR(IF(J323="","",_xlfn.CONCAT($Y$2,_xlfn.CONCAT(IF(LEN(ドッグキャリー!$K$2)=1,0,""),ドッグキャリー!$K$2,_xlfn.CONCAT(IF(LEN(ドッグキャリー!$N$2)=1,0,""),ドッグキャリー!$N$2)))),"")</f>
        <v/>
      </c>
      <c r="C323" s="279"/>
      <c r="D323" s="279"/>
      <c r="E323" s="279"/>
      <c r="F323" s="280"/>
      <c r="G323" s="280"/>
      <c r="H323" s="280"/>
      <c r="I323" s="281"/>
      <c r="J323" s="280"/>
      <c r="K323" s="283"/>
      <c r="L323" s="283"/>
      <c r="M323" s="283"/>
      <c r="N323" s="283"/>
      <c r="O323" s="283"/>
      <c r="P323" s="283"/>
      <c r="Q323" s="283"/>
      <c r="R323" s="283"/>
      <c r="S323" s="273">
        <v>322</v>
      </c>
    </row>
    <row r="324" spans="1:19" s="82" customFormat="1" ht="15.75">
      <c r="A324" s="274" t="str">
        <f>IFERROR(IF(J324&lt;&gt;"",MAX($A$1:A323)+1,""),"")</f>
        <v/>
      </c>
      <c r="B324" s="275" t="str">
        <f>IFERROR(IF(J324="","",_xlfn.CONCAT($Y$2,_xlfn.CONCAT(IF(LEN(ドッグキャリー!$K$2)=1,0,""),ドッグキャリー!$K$2,_xlfn.CONCAT(IF(LEN(ドッグキャリー!$N$2)=1,0,""),ドッグキャリー!$N$2)))),"")</f>
        <v/>
      </c>
      <c r="C324" s="279"/>
      <c r="D324" s="279"/>
      <c r="E324" s="279"/>
      <c r="F324" s="280"/>
      <c r="G324" s="280"/>
      <c r="H324" s="280"/>
      <c r="I324" s="281"/>
      <c r="J324" s="280"/>
      <c r="K324" s="283"/>
      <c r="L324" s="283"/>
      <c r="M324" s="283"/>
      <c r="N324" s="283"/>
      <c r="O324" s="283"/>
      <c r="P324" s="283"/>
      <c r="Q324" s="283"/>
      <c r="R324" s="283"/>
      <c r="S324" s="273">
        <v>323</v>
      </c>
    </row>
    <row r="325" spans="1:19" s="82" customFormat="1" ht="15.75">
      <c r="A325" s="274" t="str">
        <f>IFERROR(IF(J325&lt;&gt;"",MAX($A$1:A324)+1,""),"")</f>
        <v/>
      </c>
      <c r="B325" s="275" t="str">
        <f>IFERROR(IF(J325="","",_xlfn.CONCAT($Y$2,_xlfn.CONCAT(IF(LEN(ドッグキャリー!$K$2)=1,0,""),ドッグキャリー!$K$2,_xlfn.CONCAT(IF(LEN(ドッグキャリー!$N$2)=1,0,""),ドッグキャリー!$N$2)))),"")</f>
        <v/>
      </c>
      <c r="C325" s="279"/>
      <c r="D325" s="279"/>
      <c r="E325" s="279"/>
      <c r="F325" s="280"/>
      <c r="G325" s="280"/>
      <c r="H325" s="280"/>
      <c r="I325" s="281"/>
      <c r="J325" s="280"/>
      <c r="K325" s="283"/>
      <c r="L325" s="283"/>
      <c r="M325" s="283"/>
      <c r="N325" s="283"/>
      <c r="O325" s="283"/>
      <c r="P325" s="283"/>
      <c r="Q325" s="283"/>
      <c r="R325" s="283"/>
      <c r="S325" s="273">
        <v>324</v>
      </c>
    </row>
    <row r="326" spans="1:19" s="82" customFormat="1" ht="15.75">
      <c r="A326" s="274" t="str">
        <f>IFERROR(IF(J326&lt;&gt;"",MAX($A$1:A325)+1,""),"")</f>
        <v/>
      </c>
      <c r="B326" s="275" t="str">
        <f>IFERROR(IF(J326="","",_xlfn.CONCAT($Y$2,_xlfn.CONCAT(IF(LEN(ドッグキャリー!$K$2)=1,0,""),ドッグキャリー!$K$2,_xlfn.CONCAT(IF(LEN(ドッグキャリー!$N$2)=1,0,""),ドッグキャリー!$N$2)))),"")</f>
        <v/>
      </c>
      <c r="C326" s="279"/>
      <c r="D326" s="279"/>
      <c r="E326" s="279"/>
      <c r="F326" s="280"/>
      <c r="G326" s="280"/>
      <c r="H326" s="280"/>
      <c r="I326" s="281"/>
      <c r="J326" s="280"/>
      <c r="K326" s="283"/>
      <c r="L326" s="283"/>
      <c r="M326" s="283"/>
      <c r="N326" s="283"/>
      <c r="O326" s="283"/>
      <c r="P326" s="283"/>
      <c r="Q326" s="283"/>
      <c r="R326" s="283"/>
      <c r="S326" s="273">
        <v>325</v>
      </c>
    </row>
    <row r="327" spans="1:19" s="82" customFormat="1" ht="15.75">
      <c r="A327" s="274" t="str">
        <f>IFERROR(IF(J327&lt;&gt;"",MAX($A$1:A326)+1,""),"")</f>
        <v/>
      </c>
      <c r="B327" s="275" t="str">
        <f>IFERROR(IF(J327="","",_xlfn.CONCAT($Y$2,_xlfn.CONCAT(IF(LEN(ドッグキャリー!$K$2)=1,0,""),ドッグキャリー!$K$2,_xlfn.CONCAT(IF(LEN(ドッグキャリー!$N$2)=1,0,""),ドッグキャリー!$N$2)))),"")</f>
        <v/>
      </c>
      <c r="C327" s="279"/>
      <c r="D327" s="279"/>
      <c r="E327" s="279"/>
      <c r="F327" s="280"/>
      <c r="G327" s="280"/>
      <c r="H327" s="280"/>
      <c r="I327" s="281"/>
      <c r="J327" s="280"/>
      <c r="K327" s="283"/>
      <c r="L327" s="283"/>
      <c r="M327" s="283"/>
      <c r="N327" s="283"/>
      <c r="O327" s="283"/>
      <c r="P327" s="283"/>
      <c r="Q327" s="283"/>
      <c r="R327" s="283"/>
      <c r="S327" s="273">
        <v>326</v>
      </c>
    </row>
    <row r="328" spans="1:19" s="82" customFormat="1" ht="15.75">
      <c r="A328" s="274" t="str">
        <f>IFERROR(IF(J328&lt;&gt;"",MAX($A$1:A327)+1,""),"")</f>
        <v/>
      </c>
      <c r="B328" s="275" t="str">
        <f>IFERROR(IF(J328="","",_xlfn.CONCAT($Y$2,_xlfn.CONCAT(IF(LEN(ドッグキャリー!$K$2)=1,0,""),ドッグキャリー!$K$2,_xlfn.CONCAT(IF(LEN(ドッグキャリー!$N$2)=1,0,""),ドッグキャリー!$N$2)))),"")</f>
        <v/>
      </c>
      <c r="C328" s="279"/>
      <c r="D328" s="279"/>
      <c r="E328" s="279"/>
      <c r="F328" s="280"/>
      <c r="G328" s="280"/>
      <c r="H328" s="280"/>
      <c r="I328" s="281"/>
      <c r="J328" s="280"/>
      <c r="K328" s="283"/>
      <c r="L328" s="283"/>
      <c r="M328" s="283"/>
      <c r="N328" s="283"/>
      <c r="O328" s="283"/>
      <c r="P328" s="283"/>
      <c r="Q328" s="283"/>
      <c r="R328" s="283"/>
      <c r="S328" s="273">
        <v>327</v>
      </c>
    </row>
    <row r="329" spans="1:19" s="82" customFormat="1" ht="15.75">
      <c r="A329" s="274" t="str">
        <f>IFERROR(IF(J329&lt;&gt;"",MAX($A$1:A328)+1,""),"")</f>
        <v/>
      </c>
      <c r="B329" s="275" t="str">
        <f>IFERROR(IF(J329="","",_xlfn.CONCAT($Y$2,_xlfn.CONCAT(IF(LEN(ドッグキャリー!$K$2)=1,0,""),ドッグキャリー!$K$2,_xlfn.CONCAT(IF(LEN(ドッグキャリー!$N$2)=1,0,""),ドッグキャリー!$N$2)))),"")</f>
        <v/>
      </c>
      <c r="C329" s="279"/>
      <c r="D329" s="279"/>
      <c r="E329" s="279"/>
      <c r="F329" s="280"/>
      <c r="G329" s="280"/>
      <c r="H329" s="280"/>
      <c r="I329" s="281"/>
      <c r="J329" s="280"/>
      <c r="K329" s="283"/>
      <c r="L329" s="283"/>
      <c r="M329" s="283"/>
      <c r="N329" s="283"/>
      <c r="O329" s="283"/>
      <c r="P329" s="283"/>
      <c r="Q329" s="283"/>
      <c r="R329" s="283"/>
      <c r="S329" s="273">
        <v>328</v>
      </c>
    </row>
    <row r="330" spans="1:19" s="82" customFormat="1" ht="15.75">
      <c r="A330" s="274" t="str">
        <f>IFERROR(IF(J330&lt;&gt;"",MAX($A$1:A329)+1,""),"")</f>
        <v/>
      </c>
      <c r="B330" s="275" t="str">
        <f>IFERROR(IF(J330="","",_xlfn.CONCAT($Y$2,_xlfn.CONCAT(IF(LEN(ドッグキャリー!$K$2)=1,0,""),ドッグキャリー!$K$2,_xlfn.CONCAT(IF(LEN(ドッグキャリー!$N$2)=1,0,""),ドッグキャリー!$N$2)))),"")</f>
        <v/>
      </c>
      <c r="C330" s="279"/>
      <c r="D330" s="279"/>
      <c r="E330" s="279"/>
      <c r="F330" s="280"/>
      <c r="G330" s="280"/>
      <c r="H330" s="280"/>
      <c r="I330" s="281"/>
      <c r="J330" s="280"/>
      <c r="K330" s="283"/>
      <c r="L330" s="283"/>
      <c r="M330" s="283"/>
      <c r="N330" s="283"/>
      <c r="O330" s="283"/>
      <c r="P330" s="283"/>
      <c r="Q330" s="283"/>
      <c r="R330" s="283"/>
      <c r="S330" s="273">
        <v>329</v>
      </c>
    </row>
    <row r="331" spans="1:19" s="82" customFormat="1" ht="15.75">
      <c r="A331" s="274" t="str">
        <f>IFERROR(IF(J331&lt;&gt;"",MAX($A$1:A330)+1,""),"")</f>
        <v/>
      </c>
      <c r="B331" s="275" t="str">
        <f>IFERROR(IF(J331="","",_xlfn.CONCAT($Y$2,_xlfn.CONCAT(IF(LEN(ドッグキャリー!$K$2)=1,0,""),ドッグキャリー!$K$2,_xlfn.CONCAT(IF(LEN(ドッグキャリー!$N$2)=1,0,""),ドッグキャリー!$N$2)))),"")</f>
        <v/>
      </c>
      <c r="C331" s="279"/>
      <c r="D331" s="279"/>
      <c r="E331" s="279"/>
      <c r="F331" s="280"/>
      <c r="G331" s="280"/>
      <c r="H331" s="280"/>
      <c r="I331" s="281"/>
      <c r="J331" s="280"/>
      <c r="K331" s="283"/>
      <c r="L331" s="283"/>
      <c r="M331" s="283"/>
      <c r="N331" s="283"/>
      <c r="O331" s="283"/>
      <c r="P331" s="283"/>
      <c r="Q331" s="283"/>
      <c r="R331" s="283"/>
      <c r="S331" s="273">
        <v>330</v>
      </c>
    </row>
    <row r="332" spans="1:19" s="82" customFormat="1" ht="15.75">
      <c r="A332" s="274" t="str">
        <f>IFERROR(IF(J332&lt;&gt;"",MAX($A$1:A331)+1,""),"")</f>
        <v/>
      </c>
      <c r="B332" s="275" t="str">
        <f>IFERROR(IF(J332="","",_xlfn.CONCAT($Y$2,_xlfn.CONCAT(IF(LEN(ドッグキャリー!$K$2)=1,0,""),ドッグキャリー!$K$2,_xlfn.CONCAT(IF(LEN(ドッグキャリー!$N$2)=1,0,""),ドッグキャリー!$N$2)))),"")</f>
        <v/>
      </c>
      <c r="C332" s="279"/>
      <c r="D332" s="279"/>
      <c r="E332" s="279"/>
      <c r="F332" s="280"/>
      <c r="G332" s="280"/>
      <c r="H332" s="280"/>
      <c r="I332" s="281"/>
      <c r="J332" s="280"/>
      <c r="K332" s="283"/>
      <c r="L332" s="283"/>
      <c r="M332" s="283"/>
      <c r="N332" s="283"/>
      <c r="O332" s="283"/>
      <c r="P332" s="283"/>
      <c r="Q332" s="283"/>
      <c r="R332" s="283"/>
      <c r="S332" s="273">
        <v>331</v>
      </c>
    </row>
    <row r="333" spans="1:19" s="82" customFormat="1" ht="15.75">
      <c r="A333" s="274" t="str">
        <f>IFERROR(IF(J333&lt;&gt;"",MAX($A$1:A332)+1,""),"")</f>
        <v/>
      </c>
      <c r="B333" s="275" t="str">
        <f>IFERROR(IF(J333="","",_xlfn.CONCAT($Y$2,_xlfn.CONCAT(IF(LEN(ドッグキャリー!$K$2)=1,0,""),ドッグキャリー!$K$2,_xlfn.CONCAT(IF(LEN(ドッグキャリー!$N$2)=1,0,""),ドッグキャリー!$N$2)))),"")</f>
        <v/>
      </c>
      <c r="C333" s="279"/>
      <c r="D333" s="279"/>
      <c r="E333" s="279"/>
      <c r="F333" s="280"/>
      <c r="G333" s="280"/>
      <c r="H333" s="280"/>
      <c r="I333" s="281"/>
      <c r="J333" s="280"/>
      <c r="K333" s="283"/>
      <c r="L333" s="283"/>
      <c r="M333" s="283"/>
      <c r="N333" s="283"/>
      <c r="O333" s="283"/>
      <c r="P333" s="283"/>
      <c r="Q333" s="283"/>
      <c r="R333" s="283"/>
      <c r="S333" s="273">
        <v>332</v>
      </c>
    </row>
    <row r="334" spans="1:19" s="82" customFormat="1" ht="15.75">
      <c r="A334" s="274" t="str">
        <f>IFERROR(IF(J334&lt;&gt;"",MAX($A$1:A333)+1,""),"")</f>
        <v/>
      </c>
      <c r="B334" s="275" t="str">
        <f>IFERROR(IF(J334="","",_xlfn.CONCAT($Y$2,_xlfn.CONCAT(IF(LEN(ドッグキャリー!$K$2)=1,0,""),ドッグキャリー!$K$2,_xlfn.CONCAT(IF(LEN(ドッグキャリー!$N$2)=1,0,""),ドッグキャリー!$N$2)))),"")</f>
        <v/>
      </c>
      <c r="C334" s="279"/>
      <c r="D334" s="279"/>
      <c r="E334" s="279"/>
      <c r="F334" s="280"/>
      <c r="G334" s="280"/>
      <c r="H334" s="280"/>
      <c r="I334" s="281"/>
      <c r="J334" s="280"/>
      <c r="K334" s="283"/>
      <c r="L334" s="283"/>
      <c r="M334" s="283"/>
      <c r="N334" s="283"/>
      <c r="O334" s="283"/>
      <c r="P334" s="283"/>
      <c r="Q334" s="283"/>
      <c r="R334" s="283"/>
      <c r="S334" s="273">
        <v>333</v>
      </c>
    </row>
    <row r="335" spans="1:19" s="82" customFormat="1" ht="15.75">
      <c r="A335" s="274" t="str">
        <f>IFERROR(IF(J335&lt;&gt;"",MAX($A$1:A334)+1,""),"")</f>
        <v/>
      </c>
      <c r="B335" s="275" t="str">
        <f>IFERROR(IF(J335="","",_xlfn.CONCAT($Y$2,_xlfn.CONCAT(IF(LEN(ドッグキャリー!$K$2)=1,0,""),ドッグキャリー!$K$2,_xlfn.CONCAT(IF(LEN(ドッグキャリー!$N$2)=1,0,""),ドッグキャリー!$N$2)))),"")</f>
        <v/>
      </c>
      <c r="C335" s="279"/>
      <c r="D335" s="279"/>
      <c r="E335" s="279"/>
      <c r="F335" s="280"/>
      <c r="G335" s="280"/>
      <c r="H335" s="280"/>
      <c r="I335" s="281"/>
      <c r="J335" s="280"/>
      <c r="K335" s="283"/>
      <c r="L335" s="283"/>
      <c r="M335" s="283"/>
      <c r="N335" s="283"/>
      <c r="O335" s="283"/>
      <c r="P335" s="283"/>
      <c r="Q335" s="283"/>
      <c r="R335" s="283"/>
      <c r="S335" s="273">
        <v>334</v>
      </c>
    </row>
    <row r="336" spans="1:19" s="82" customFormat="1" ht="15.75">
      <c r="A336" s="274" t="str">
        <f>IFERROR(IF(J336&lt;&gt;"",MAX($A$1:A335)+1,""),"")</f>
        <v/>
      </c>
      <c r="B336" s="275" t="str">
        <f>IFERROR(IF(J336="","",_xlfn.CONCAT($Y$2,_xlfn.CONCAT(IF(LEN(ドッグキャリー!$K$2)=1,0,""),ドッグキャリー!$K$2,_xlfn.CONCAT(IF(LEN(ドッグキャリー!$N$2)=1,0,""),ドッグキャリー!$N$2)))),"")</f>
        <v/>
      </c>
      <c r="C336" s="279"/>
      <c r="D336" s="279"/>
      <c r="E336" s="279"/>
      <c r="F336" s="280"/>
      <c r="G336" s="280"/>
      <c r="H336" s="280"/>
      <c r="I336" s="281"/>
      <c r="J336" s="280"/>
      <c r="K336" s="283"/>
      <c r="L336" s="283"/>
      <c r="M336" s="283"/>
      <c r="N336" s="283"/>
      <c r="O336" s="283"/>
      <c r="P336" s="283"/>
      <c r="Q336" s="283"/>
      <c r="R336" s="283"/>
      <c r="S336" s="273">
        <v>335</v>
      </c>
    </row>
    <row r="337" spans="1:19" s="82" customFormat="1" ht="15.75">
      <c r="A337" s="274" t="str">
        <f>IFERROR(IF(J337&lt;&gt;"",MAX($A$1:A336)+1,""),"")</f>
        <v/>
      </c>
      <c r="B337" s="275" t="str">
        <f>IFERROR(IF(J337="","",_xlfn.CONCAT($Y$2,_xlfn.CONCAT(IF(LEN(ドッグキャリー!$K$2)=1,0,""),ドッグキャリー!$K$2,_xlfn.CONCAT(IF(LEN(ドッグキャリー!$N$2)=1,0,""),ドッグキャリー!$N$2)))),"")</f>
        <v/>
      </c>
      <c r="C337" s="279"/>
      <c r="D337" s="279"/>
      <c r="E337" s="279"/>
      <c r="F337" s="280"/>
      <c r="G337" s="280"/>
      <c r="H337" s="280"/>
      <c r="I337" s="281"/>
      <c r="J337" s="280"/>
      <c r="K337" s="283"/>
      <c r="L337" s="283"/>
      <c r="M337" s="283"/>
      <c r="N337" s="283"/>
      <c r="O337" s="283"/>
      <c r="P337" s="283"/>
      <c r="Q337" s="283"/>
      <c r="R337" s="283"/>
      <c r="S337" s="273">
        <v>336</v>
      </c>
    </row>
    <row r="338" spans="1:19" s="82" customFormat="1" ht="15.75">
      <c r="A338" s="274" t="str">
        <f>IFERROR(IF(J338&lt;&gt;"",MAX($A$1:A337)+1,""),"")</f>
        <v/>
      </c>
      <c r="B338" s="275" t="str">
        <f>IFERROR(IF(J338="","",_xlfn.CONCAT($Y$2,_xlfn.CONCAT(IF(LEN(ドッグキャリー!$K$2)=1,0,""),ドッグキャリー!$K$2,_xlfn.CONCAT(IF(LEN(ドッグキャリー!$N$2)=1,0,""),ドッグキャリー!$N$2)))),"")</f>
        <v/>
      </c>
      <c r="C338" s="279"/>
      <c r="D338" s="279"/>
      <c r="E338" s="279"/>
      <c r="F338" s="280"/>
      <c r="G338" s="280"/>
      <c r="H338" s="280"/>
      <c r="I338" s="281"/>
      <c r="J338" s="280"/>
      <c r="K338" s="283"/>
      <c r="L338" s="283"/>
      <c r="M338" s="283"/>
      <c r="N338" s="283"/>
      <c r="O338" s="283"/>
      <c r="P338" s="283"/>
      <c r="Q338" s="283"/>
      <c r="R338" s="283"/>
      <c r="S338" s="273">
        <v>337</v>
      </c>
    </row>
    <row r="339" spans="1:19" s="82" customFormat="1" ht="15.75">
      <c r="A339" s="274" t="str">
        <f>IFERROR(IF(J339&lt;&gt;"",MAX($A$1:A338)+1,""),"")</f>
        <v/>
      </c>
      <c r="B339" s="275" t="str">
        <f>IFERROR(IF(J339="","",_xlfn.CONCAT($Y$2,_xlfn.CONCAT(IF(LEN(ドッグキャリー!$K$2)=1,0,""),ドッグキャリー!$K$2,_xlfn.CONCAT(IF(LEN(ドッグキャリー!$N$2)=1,0,""),ドッグキャリー!$N$2)))),"")</f>
        <v/>
      </c>
      <c r="C339" s="279"/>
      <c r="D339" s="279"/>
      <c r="E339" s="279"/>
      <c r="F339" s="280"/>
      <c r="G339" s="280"/>
      <c r="H339" s="280"/>
      <c r="I339" s="281"/>
      <c r="J339" s="280"/>
      <c r="K339" s="283"/>
      <c r="L339" s="283"/>
      <c r="M339" s="283"/>
      <c r="N339" s="283"/>
      <c r="O339" s="283"/>
      <c r="P339" s="283"/>
      <c r="Q339" s="283"/>
      <c r="R339" s="283"/>
      <c r="S339" s="273">
        <v>338</v>
      </c>
    </row>
    <row r="340" spans="1:19" s="82" customFormat="1" ht="15.75">
      <c r="A340" s="274" t="str">
        <f>IFERROR(IF(J340&lt;&gt;"",MAX($A$1:A339)+1,""),"")</f>
        <v/>
      </c>
      <c r="B340" s="275" t="str">
        <f>IFERROR(IF(J340="","",_xlfn.CONCAT($Y$2,_xlfn.CONCAT(IF(LEN(ドッグキャリー!$K$2)=1,0,""),ドッグキャリー!$K$2,_xlfn.CONCAT(IF(LEN(ドッグキャリー!$N$2)=1,0,""),ドッグキャリー!$N$2)))),"")</f>
        <v/>
      </c>
      <c r="C340" s="279"/>
      <c r="D340" s="279"/>
      <c r="E340" s="279"/>
      <c r="F340" s="280"/>
      <c r="G340" s="280"/>
      <c r="H340" s="280"/>
      <c r="I340" s="281"/>
      <c r="J340" s="280"/>
      <c r="K340" s="283"/>
      <c r="L340" s="283"/>
      <c r="M340" s="283"/>
      <c r="N340" s="283"/>
      <c r="O340" s="283"/>
      <c r="P340" s="283"/>
      <c r="Q340" s="283"/>
      <c r="R340" s="283"/>
      <c r="S340" s="273">
        <v>339</v>
      </c>
    </row>
    <row r="341" spans="1:19" s="82" customFormat="1" ht="15.75">
      <c r="A341" s="274" t="str">
        <f>IFERROR(IF(J341&lt;&gt;"",MAX($A$1:A340)+1,""),"")</f>
        <v/>
      </c>
      <c r="B341" s="275" t="str">
        <f>IFERROR(IF(J341="","",_xlfn.CONCAT($Y$2,_xlfn.CONCAT(IF(LEN(ドッグキャリー!$K$2)=1,0,""),ドッグキャリー!$K$2,_xlfn.CONCAT(IF(LEN(ドッグキャリー!$N$2)=1,0,""),ドッグキャリー!$N$2)))),"")</f>
        <v/>
      </c>
      <c r="C341" s="279"/>
      <c r="D341" s="279"/>
      <c r="E341" s="279"/>
      <c r="F341" s="280"/>
      <c r="G341" s="280"/>
      <c r="H341" s="280"/>
      <c r="I341" s="281"/>
      <c r="J341" s="280"/>
      <c r="K341" s="283"/>
      <c r="L341" s="283"/>
      <c r="M341" s="283"/>
      <c r="N341" s="283"/>
      <c r="O341" s="283"/>
      <c r="P341" s="283"/>
      <c r="Q341" s="283"/>
      <c r="R341" s="283"/>
      <c r="S341" s="273">
        <v>340</v>
      </c>
    </row>
    <row r="342" spans="1:19" s="82" customFormat="1" ht="15.75">
      <c r="A342" s="274" t="str">
        <f>IFERROR(IF(J342&lt;&gt;"",MAX($A$1:A341)+1,""),"")</f>
        <v/>
      </c>
      <c r="B342" s="275" t="str">
        <f>IFERROR(IF(J342="","",_xlfn.CONCAT($Y$2,_xlfn.CONCAT(IF(LEN(ドッグキャリー!$K$2)=1,0,""),ドッグキャリー!$K$2,_xlfn.CONCAT(IF(LEN(ドッグキャリー!$N$2)=1,0,""),ドッグキャリー!$N$2)))),"")</f>
        <v/>
      </c>
      <c r="C342" s="279"/>
      <c r="D342" s="279"/>
      <c r="E342" s="279"/>
      <c r="F342" s="280"/>
      <c r="G342" s="280"/>
      <c r="H342" s="280"/>
      <c r="I342" s="281"/>
      <c r="J342" s="280"/>
      <c r="K342" s="283"/>
      <c r="L342" s="283"/>
      <c r="M342" s="283"/>
      <c r="N342" s="283"/>
      <c r="O342" s="283"/>
      <c r="P342" s="283"/>
      <c r="Q342" s="283"/>
      <c r="R342" s="283"/>
      <c r="S342" s="273">
        <v>341</v>
      </c>
    </row>
    <row r="343" spans="1:19" s="82" customFormat="1" ht="15.75">
      <c r="A343" s="274" t="str">
        <f>IFERROR(IF(J343&lt;&gt;"",MAX($A$1:A342)+1,""),"")</f>
        <v/>
      </c>
      <c r="B343" s="275" t="str">
        <f>IFERROR(IF(J343="","",_xlfn.CONCAT($Y$2,_xlfn.CONCAT(IF(LEN(ドッグキャリー!$K$2)=1,0,""),ドッグキャリー!$K$2,_xlfn.CONCAT(IF(LEN(ドッグキャリー!$N$2)=1,0,""),ドッグキャリー!$N$2)))),"")</f>
        <v/>
      </c>
      <c r="C343" s="282"/>
      <c r="D343" s="282"/>
      <c r="E343" s="282"/>
      <c r="F343" s="283"/>
      <c r="G343" s="283"/>
      <c r="H343" s="283"/>
      <c r="I343" s="284" t="str">
        <f>IF(ウエア!N7=0,"",ウエア!E7)</f>
        <v/>
      </c>
      <c r="J343" s="283" t="str">
        <f>IF(ウエア!N7=0,"",ウエア!N7)</f>
        <v/>
      </c>
      <c r="K343" s="283"/>
      <c r="L343" s="283"/>
      <c r="M343" s="283"/>
      <c r="N343" s="283"/>
      <c r="O343" s="283"/>
      <c r="P343" s="283"/>
      <c r="Q343" s="283"/>
      <c r="R343" s="283"/>
      <c r="S343" s="273">
        <v>342</v>
      </c>
    </row>
    <row r="344" spans="1:19" s="82" customFormat="1" ht="15.75">
      <c r="A344" s="274" t="str">
        <f>IFERROR(IF(J344&lt;&gt;"",MAX($A$1:A343)+1,""),"")</f>
        <v/>
      </c>
      <c r="B344" s="275" t="str">
        <f>IFERROR(IF(J344="","",_xlfn.CONCAT($Y$2,_xlfn.CONCAT(IF(LEN(ドッグキャリー!$K$2)=1,0,""),ドッグキャリー!$K$2,_xlfn.CONCAT(IF(LEN(ドッグキャリー!$N$2)=1,0,""),ドッグキャリー!$N$2)))),"")</f>
        <v/>
      </c>
      <c r="C344" s="282"/>
      <c r="D344" s="282"/>
      <c r="E344" s="282"/>
      <c r="F344" s="283"/>
      <c r="G344" s="283"/>
      <c r="H344" s="283"/>
      <c r="I344" s="284" t="str">
        <f>IF(ウエア!N8=0,"",ウエア!E8)</f>
        <v/>
      </c>
      <c r="J344" s="283" t="str">
        <f>IF(ウエア!N8=0,"",ウエア!N8)</f>
        <v/>
      </c>
      <c r="K344" s="283"/>
      <c r="L344" s="283"/>
      <c r="M344" s="283"/>
      <c r="N344" s="283"/>
      <c r="O344" s="283"/>
      <c r="P344" s="283"/>
      <c r="Q344" s="283"/>
      <c r="R344" s="283"/>
      <c r="S344" s="273">
        <v>343</v>
      </c>
    </row>
    <row r="345" spans="1:19" s="82" customFormat="1" ht="15.75">
      <c r="A345" s="274" t="str">
        <f>IFERROR(IF(J345&lt;&gt;"",MAX($A$1:A344)+1,""),"")</f>
        <v/>
      </c>
      <c r="B345" s="275" t="str">
        <f>IFERROR(IF(J345="","",_xlfn.CONCAT($Y$2,_xlfn.CONCAT(IF(LEN(ドッグキャリー!$K$2)=1,0,""),ドッグキャリー!$K$2,_xlfn.CONCAT(IF(LEN(ドッグキャリー!$N$2)=1,0,""),ドッグキャリー!$N$2)))),"")</f>
        <v/>
      </c>
      <c r="C345" s="282"/>
      <c r="D345" s="282"/>
      <c r="E345" s="282"/>
      <c r="F345" s="283"/>
      <c r="G345" s="283"/>
      <c r="H345" s="283"/>
      <c r="I345" s="284" t="str">
        <f>IF(ウエア!N9=0,"",ウエア!E9)</f>
        <v/>
      </c>
      <c r="J345" s="283" t="str">
        <f>IF(ウエア!N9=0,"",ウエア!N9)</f>
        <v/>
      </c>
      <c r="K345" s="283"/>
      <c r="L345" s="283"/>
      <c r="M345" s="283"/>
      <c r="N345" s="283"/>
      <c r="O345" s="283"/>
      <c r="P345" s="283"/>
      <c r="Q345" s="283"/>
      <c r="R345" s="283"/>
      <c r="S345" s="273">
        <v>344</v>
      </c>
    </row>
    <row r="346" spans="1:19" s="82" customFormat="1" ht="15.75">
      <c r="A346" s="274" t="str">
        <f>IFERROR(IF(J346&lt;&gt;"",MAX($A$1:A345)+1,""),"")</f>
        <v/>
      </c>
      <c r="B346" s="275" t="str">
        <f>IFERROR(IF(J346="","",_xlfn.CONCAT($Y$2,_xlfn.CONCAT(IF(LEN(ドッグキャリー!$K$2)=1,0,""),ドッグキャリー!$K$2,_xlfn.CONCAT(IF(LEN(ドッグキャリー!$N$2)=1,0,""),ドッグキャリー!$N$2)))),"")</f>
        <v/>
      </c>
      <c r="C346" s="282"/>
      <c r="D346" s="282"/>
      <c r="E346" s="282"/>
      <c r="F346" s="283"/>
      <c r="G346" s="283"/>
      <c r="H346" s="283"/>
      <c r="I346" s="284" t="str">
        <f>IF(ウエア!N10=0,"",ウエア!E10)</f>
        <v/>
      </c>
      <c r="J346" s="283" t="str">
        <f>IF(ウエア!N10=0,"",ウエア!N10)</f>
        <v/>
      </c>
      <c r="K346" s="283"/>
      <c r="L346" s="283"/>
      <c r="M346" s="283"/>
      <c r="N346" s="283"/>
      <c r="O346" s="283"/>
      <c r="P346" s="283"/>
      <c r="Q346" s="283"/>
      <c r="R346" s="283"/>
      <c r="S346" s="273">
        <v>345</v>
      </c>
    </row>
    <row r="347" spans="1:19" s="82" customFormat="1" ht="15.75">
      <c r="A347" s="274" t="str">
        <f>IFERROR(IF(J347&lt;&gt;"",MAX($A$1:A346)+1,""),"")</f>
        <v/>
      </c>
      <c r="B347" s="275" t="str">
        <f>IFERROR(IF(J347="","",_xlfn.CONCAT($Y$2,_xlfn.CONCAT(IF(LEN(ドッグキャリー!$K$2)=1,0,""),ドッグキャリー!$K$2,_xlfn.CONCAT(IF(LEN(ドッグキャリー!$N$2)=1,0,""),ドッグキャリー!$N$2)))),"")</f>
        <v/>
      </c>
      <c r="C347" s="282"/>
      <c r="D347" s="282"/>
      <c r="E347" s="282"/>
      <c r="F347" s="283"/>
      <c r="G347" s="283"/>
      <c r="H347" s="283"/>
      <c r="I347" s="284" t="str">
        <f>IF(ウエア!N11=0,"",ウエア!E11)</f>
        <v/>
      </c>
      <c r="J347" s="283" t="str">
        <f>IF(ウエア!N11=0,"",ウエア!N11)</f>
        <v/>
      </c>
      <c r="K347" s="283"/>
      <c r="L347" s="283"/>
      <c r="M347" s="283"/>
      <c r="N347" s="283"/>
      <c r="O347" s="283"/>
      <c r="P347" s="283"/>
      <c r="Q347" s="283"/>
      <c r="R347" s="283"/>
      <c r="S347" s="273">
        <v>346</v>
      </c>
    </row>
    <row r="348" spans="1:19" s="82" customFormat="1" ht="15.75">
      <c r="A348" s="274" t="str">
        <f>IFERROR(IF(J348&lt;&gt;"",MAX($A$1:A347)+1,""),"")</f>
        <v/>
      </c>
      <c r="B348" s="275" t="str">
        <f>IFERROR(IF(J348="","",_xlfn.CONCAT($Y$2,_xlfn.CONCAT(IF(LEN(ドッグキャリー!$K$2)=1,0,""),ドッグキャリー!$K$2,_xlfn.CONCAT(IF(LEN(ドッグキャリー!$N$2)=1,0,""),ドッグキャリー!$N$2)))),"")</f>
        <v/>
      </c>
      <c r="C348" s="282"/>
      <c r="D348" s="282"/>
      <c r="E348" s="282"/>
      <c r="F348" s="283"/>
      <c r="G348" s="283"/>
      <c r="H348" s="283"/>
      <c r="I348" s="284" t="str">
        <f>IF(ウエア!N12=0,"",ウエア!E12)</f>
        <v/>
      </c>
      <c r="J348" s="283" t="str">
        <f>IF(ウエア!N12=0,"",ウエア!N12)</f>
        <v/>
      </c>
      <c r="K348" s="283"/>
      <c r="L348" s="283"/>
      <c r="M348" s="283"/>
      <c r="N348" s="283"/>
      <c r="O348" s="283"/>
      <c r="P348" s="283"/>
      <c r="Q348" s="283"/>
      <c r="R348" s="283"/>
      <c r="S348" s="273">
        <v>347</v>
      </c>
    </row>
    <row r="349" spans="1:19" s="82" customFormat="1" ht="15.75">
      <c r="A349" s="274" t="str">
        <f>IFERROR(IF(J349&lt;&gt;"",MAX($A$1:A348)+1,""),"")</f>
        <v/>
      </c>
      <c r="B349" s="275" t="str">
        <f>IFERROR(IF(J349="","",_xlfn.CONCAT($Y$2,_xlfn.CONCAT(IF(LEN(ドッグキャリー!$K$2)=1,0,""),ドッグキャリー!$K$2,_xlfn.CONCAT(IF(LEN(ドッグキャリー!$N$2)=1,0,""),ドッグキャリー!$N$2)))),"")</f>
        <v/>
      </c>
      <c r="C349" s="282"/>
      <c r="D349" s="282"/>
      <c r="E349" s="282"/>
      <c r="F349" s="283"/>
      <c r="G349" s="283"/>
      <c r="H349" s="283"/>
      <c r="I349" s="284" t="str">
        <f>IF(ウエア!N13=0,"",ウエア!E13)</f>
        <v/>
      </c>
      <c r="J349" s="283" t="str">
        <f>IF(ウエア!N13=0,"",ウエア!N13)</f>
        <v/>
      </c>
      <c r="K349" s="283"/>
      <c r="L349" s="283"/>
      <c r="M349" s="283"/>
      <c r="N349" s="283"/>
      <c r="O349" s="283"/>
      <c r="P349" s="283"/>
      <c r="Q349" s="283"/>
      <c r="R349" s="283"/>
      <c r="S349" s="273">
        <v>348</v>
      </c>
    </row>
    <row r="350" spans="1:19" s="82" customFormat="1" ht="15.75">
      <c r="A350" s="274" t="str">
        <f>IFERROR(IF(J350&lt;&gt;"",MAX($A$1:A349)+1,""),"")</f>
        <v/>
      </c>
      <c r="B350" s="275" t="str">
        <f>IFERROR(IF(J350="","",_xlfn.CONCAT($Y$2,_xlfn.CONCAT(IF(LEN(ドッグキャリー!$K$2)=1,0,""),ドッグキャリー!$K$2,_xlfn.CONCAT(IF(LEN(ドッグキャリー!$N$2)=1,0,""),ドッグキャリー!$N$2)))),"")</f>
        <v/>
      </c>
      <c r="C350" s="282"/>
      <c r="D350" s="282"/>
      <c r="E350" s="282"/>
      <c r="F350" s="283"/>
      <c r="G350" s="283"/>
      <c r="H350" s="283"/>
      <c r="I350" s="284" t="str">
        <f>IF(ウエア!N14=0,"",ウエア!E14)</f>
        <v/>
      </c>
      <c r="J350" s="283" t="str">
        <f>IF(ウエア!N14=0,"",ウエア!N14)</f>
        <v/>
      </c>
      <c r="K350" s="283"/>
      <c r="L350" s="283"/>
      <c r="M350" s="283"/>
      <c r="N350" s="283"/>
      <c r="O350" s="283"/>
      <c r="P350" s="283"/>
      <c r="Q350" s="283"/>
      <c r="R350" s="283"/>
      <c r="S350" s="273">
        <v>349</v>
      </c>
    </row>
    <row r="351" spans="1:19" s="82" customFormat="1" ht="15.75">
      <c r="A351" s="274" t="str">
        <f>IFERROR(IF(J351&lt;&gt;"",MAX($A$1:A350)+1,""),"")</f>
        <v/>
      </c>
      <c r="B351" s="275" t="str">
        <f>IFERROR(IF(J351="","",_xlfn.CONCAT($Y$2,_xlfn.CONCAT(IF(LEN(ドッグキャリー!$K$2)=1,0,""),ドッグキャリー!$K$2,_xlfn.CONCAT(IF(LEN(ドッグキャリー!$N$2)=1,0,""),ドッグキャリー!$N$2)))),"")</f>
        <v/>
      </c>
      <c r="C351" s="282"/>
      <c r="D351" s="282"/>
      <c r="E351" s="282"/>
      <c r="F351" s="283"/>
      <c r="G351" s="283"/>
      <c r="H351" s="283"/>
      <c r="I351" s="284" t="str">
        <f>IF(ウエア!N15=0,"",ウエア!E15)</f>
        <v/>
      </c>
      <c r="J351" s="283" t="str">
        <f>IF(ウエア!N15=0,"",ウエア!N15)</f>
        <v/>
      </c>
      <c r="K351" s="283"/>
      <c r="L351" s="283"/>
      <c r="M351" s="283"/>
      <c r="N351" s="283"/>
      <c r="O351" s="283"/>
      <c r="P351" s="283"/>
      <c r="Q351" s="283"/>
      <c r="R351" s="283"/>
      <c r="S351" s="273">
        <v>350</v>
      </c>
    </row>
    <row r="352" spans="1:19" s="82" customFormat="1" ht="15.75">
      <c r="A352" s="274" t="str">
        <f>IFERROR(IF(J352&lt;&gt;"",MAX($A$1:A351)+1,""),"")</f>
        <v/>
      </c>
      <c r="B352" s="275" t="str">
        <f>IFERROR(IF(J352="","",_xlfn.CONCAT($Y$2,_xlfn.CONCAT(IF(LEN(ドッグキャリー!$K$2)=1,0,""),ドッグキャリー!$K$2,_xlfn.CONCAT(IF(LEN(ドッグキャリー!$N$2)=1,0,""),ドッグキャリー!$N$2)))),"")</f>
        <v/>
      </c>
      <c r="C352" s="282"/>
      <c r="D352" s="282"/>
      <c r="E352" s="282"/>
      <c r="F352" s="283"/>
      <c r="G352" s="283"/>
      <c r="H352" s="283"/>
      <c r="I352" s="284" t="str">
        <f>IF(ウエア!N16=0,"",ウエア!E16)</f>
        <v/>
      </c>
      <c r="J352" s="283" t="str">
        <f>IF(ウエア!N16=0,"",ウエア!N16)</f>
        <v/>
      </c>
      <c r="K352" s="283"/>
      <c r="L352" s="283"/>
      <c r="M352" s="283"/>
      <c r="N352" s="283"/>
      <c r="O352" s="283"/>
      <c r="P352" s="283"/>
      <c r="Q352" s="283"/>
      <c r="R352" s="283"/>
      <c r="S352" s="273">
        <v>351</v>
      </c>
    </row>
    <row r="353" spans="1:19" s="82" customFormat="1" ht="15.75">
      <c r="A353" s="274" t="str">
        <f>IFERROR(IF(J353&lt;&gt;"",MAX($A$1:A352)+1,""),"")</f>
        <v/>
      </c>
      <c r="B353" s="275" t="str">
        <f>IFERROR(IF(J353="","",_xlfn.CONCAT($Y$2,_xlfn.CONCAT(IF(LEN(ドッグキャリー!$K$2)=1,0,""),ドッグキャリー!$K$2,_xlfn.CONCAT(IF(LEN(ドッグキャリー!$N$2)=1,0,""),ドッグキャリー!$N$2)))),"")</f>
        <v/>
      </c>
      <c r="C353" s="282"/>
      <c r="D353" s="282"/>
      <c r="E353" s="282"/>
      <c r="F353" s="283"/>
      <c r="G353" s="283"/>
      <c r="H353" s="283"/>
      <c r="I353" s="284" t="str">
        <f>IF(ウエア!N17=0,"",ウエア!E17)</f>
        <v/>
      </c>
      <c r="J353" s="283" t="str">
        <f>IF(ウエア!N17=0,"",ウエア!N17)</f>
        <v/>
      </c>
      <c r="K353" s="283"/>
      <c r="L353" s="283"/>
      <c r="M353" s="283"/>
      <c r="N353" s="283"/>
      <c r="O353" s="283"/>
      <c r="P353" s="283"/>
      <c r="Q353" s="283"/>
      <c r="R353" s="283"/>
      <c r="S353" s="273">
        <v>352</v>
      </c>
    </row>
    <row r="354" spans="1:19" s="82" customFormat="1" ht="15.75">
      <c r="A354" s="274" t="str">
        <f>IFERROR(IF(J354&lt;&gt;"",MAX($A$1:A353)+1,""),"")</f>
        <v/>
      </c>
      <c r="B354" s="275" t="str">
        <f>IFERROR(IF(J354="","",_xlfn.CONCAT($Y$2,_xlfn.CONCAT(IF(LEN(ドッグキャリー!$K$2)=1,0,""),ドッグキャリー!$K$2,_xlfn.CONCAT(IF(LEN(ドッグキャリー!$N$2)=1,0,""),ドッグキャリー!$N$2)))),"")</f>
        <v/>
      </c>
      <c r="C354" s="282"/>
      <c r="D354" s="282"/>
      <c r="E354" s="282"/>
      <c r="F354" s="283"/>
      <c r="G354" s="283"/>
      <c r="H354" s="283"/>
      <c r="I354" s="284" t="str">
        <f>IF(ウエア!N18=0,"",ウエア!E18)</f>
        <v/>
      </c>
      <c r="J354" s="283" t="str">
        <f>IF(ウエア!N18=0,"",ウエア!N18)</f>
        <v/>
      </c>
      <c r="K354" s="283"/>
      <c r="L354" s="283"/>
      <c r="M354" s="283"/>
      <c r="N354" s="283"/>
      <c r="O354" s="283"/>
      <c r="P354" s="283"/>
      <c r="Q354" s="283"/>
      <c r="R354" s="283"/>
      <c r="S354" s="273">
        <v>353</v>
      </c>
    </row>
    <row r="355" spans="1:19" s="82" customFormat="1" ht="15.75">
      <c r="A355" s="274" t="str">
        <f>IFERROR(IF(J355&lt;&gt;"",MAX($A$1:A354)+1,""),"")</f>
        <v/>
      </c>
      <c r="B355" s="275" t="str">
        <f>IFERROR(IF(J355="","",_xlfn.CONCAT($Y$2,_xlfn.CONCAT(IF(LEN(ドッグキャリー!$K$2)=1,0,""),ドッグキャリー!$K$2,_xlfn.CONCAT(IF(LEN(ドッグキャリー!$N$2)=1,0,""),ドッグキャリー!$N$2)))),"")</f>
        <v/>
      </c>
      <c r="C355" s="282"/>
      <c r="D355" s="282"/>
      <c r="E355" s="282"/>
      <c r="F355" s="283"/>
      <c r="G355" s="283"/>
      <c r="H355" s="283"/>
      <c r="I355" s="284" t="str">
        <f>IF(ウエア!N19=0,"",ウエア!E19)</f>
        <v/>
      </c>
      <c r="J355" s="283" t="str">
        <f>IF(ウエア!N19=0,"",ウエア!N19)</f>
        <v/>
      </c>
      <c r="K355" s="283"/>
      <c r="L355" s="283"/>
      <c r="M355" s="283"/>
      <c r="N355" s="283"/>
      <c r="O355" s="283"/>
      <c r="P355" s="283"/>
      <c r="Q355" s="283"/>
      <c r="R355" s="283"/>
      <c r="S355" s="273">
        <v>354</v>
      </c>
    </row>
    <row r="356" spans="1:19" s="82" customFormat="1" ht="15.75">
      <c r="A356" s="274" t="str">
        <f>IFERROR(IF(J356&lt;&gt;"",MAX($A$1:A355)+1,""),"")</f>
        <v/>
      </c>
      <c r="B356" s="275" t="str">
        <f>IFERROR(IF(J356="","",_xlfn.CONCAT($Y$2,_xlfn.CONCAT(IF(LEN(ドッグキャリー!$K$2)=1,0,""),ドッグキャリー!$K$2,_xlfn.CONCAT(IF(LEN(ドッグキャリー!$N$2)=1,0,""),ドッグキャリー!$N$2)))),"")</f>
        <v/>
      </c>
      <c r="C356" s="282"/>
      <c r="D356" s="282"/>
      <c r="E356" s="282"/>
      <c r="F356" s="283"/>
      <c r="G356" s="283"/>
      <c r="H356" s="283"/>
      <c r="I356" s="284" t="str">
        <f>IF(ウエア!N20=0,"",ウエア!E20)</f>
        <v/>
      </c>
      <c r="J356" s="283" t="str">
        <f>IF(ウエア!N20=0,"",ウエア!N20)</f>
        <v/>
      </c>
      <c r="K356" s="283"/>
      <c r="L356" s="283"/>
      <c r="M356" s="283"/>
      <c r="N356" s="283"/>
      <c r="O356" s="283"/>
      <c r="P356" s="283"/>
      <c r="Q356" s="283"/>
      <c r="R356" s="283"/>
      <c r="S356" s="273">
        <v>355</v>
      </c>
    </row>
    <row r="357" spans="1:19" s="82" customFormat="1" ht="15.75">
      <c r="A357" s="274" t="str">
        <f>IFERROR(IF(J357&lt;&gt;"",MAX($A$1:A356)+1,""),"")</f>
        <v/>
      </c>
      <c r="B357" s="275" t="str">
        <f>IFERROR(IF(J357="","",_xlfn.CONCAT($Y$2,_xlfn.CONCAT(IF(LEN(ドッグキャリー!$K$2)=1,0,""),ドッグキャリー!$K$2,_xlfn.CONCAT(IF(LEN(ドッグキャリー!$N$2)=1,0,""),ドッグキャリー!$N$2)))),"")</f>
        <v/>
      </c>
      <c r="C357" s="282"/>
      <c r="D357" s="282"/>
      <c r="E357" s="282"/>
      <c r="F357" s="283"/>
      <c r="G357" s="283"/>
      <c r="H357" s="283"/>
      <c r="I357" s="284" t="str">
        <f>IF(ウエア!N21=0,"",ウエア!E21)</f>
        <v/>
      </c>
      <c r="J357" s="283" t="str">
        <f>IF(ウエア!N21=0,"",ウエア!N21)</f>
        <v/>
      </c>
      <c r="K357" s="283"/>
      <c r="L357" s="283"/>
      <c r="M357" s="283"/>
      <c r="N357" s="283"/>
      <c r="O357" s="283"/>
      <c r="P357" s="283"/>
      <c r="Q357" s="283"/>
      <c r="R357" s="283"/>
      <c r="S357" s="273">
        <v>356</v>
      </c>
    </row>
    <row r="358" spans="1:19" s="82" customFormat="1" ht="15.75">
      <c r="A358" s="274" t="str">
        <f>IFERROR(IF(J358&lt;&gt;"",MAX($A$1:A357)+1,""),"")</f>
        <v/>
      </c>
      <c r="B358" s="275" t="str">
        <f>IFERROR(IF(J358="","",_xlfn.CONCAT($Y$2,_xlfn.CONCAT(IF(LEN(ドッグキャリー!$K$2)=1,0,""),ドッグキャリー!$K$2,_xlfn.CONCAT(IF(LEN(ドッグキャリー!$N$2)=1,0,""),ドッグキャリー!$N$2)))),"")</f>
        <v/>
      </c>
      <c r="C358" s="282"/>
      <c r="D358" s="282"/>
      <c r="E358" s="282"/>
      <c r="F358" s="283"/>
      <c r="G358" s="283"/>
      <c r="H358" s="283"/>
      <c r="I358" s="284" t="str">
        <f>IF(ウエア!N22=0,"",ウエア!E22)</f>
        <v/>
      </c>
      <c r="J358" s="283" t="str">
        <f>IF(ウエア!N22=0,"",ウエア!N22)</f>
        <v/>
      </c>
      <c r="K358" s="283"/>
      <c r="L358" s="283"/>
      <c r="M358" s="283"/>
      <c r="N358" s="283"/>
      <c r="O358" s="283"/>
      <c r="P358" s="283"/>
      <c r="Q358" s="283"/>
      <c r="R358" s="283"/>
      <c r="S358" s="273">
        <v>357</v>
      </c>
    </row>
    <row r="359" spans="1:19" s="82" customFormat="1" ht="15.75">
      <c r="A359" s="274" t="str">
        <f>IFERROR(IF(J359&lt;&gt;"",MAX($A$1:A358)+1,""),"")</f>
        <v/>
      </c>
      <c r="B359" s="275" t="str">
        <f>IFERROR(IF(J359="","",_xlfn.CONCAT($Y$2,_xlfn.CONCAT(IF(LEN(ドッグキャリー!$K$2)=1,0,""),ドッグキャリー!$K$2,_xlfn.CONCAT(IF(LEN(ドッグキャリー!$N$2)=1,0,""),ドッグキャリー!$N$2)))),"")</f>
        <v/>
      </c>
      <c r="C359" s="282"/>
      <c r="D359" s="282"/>
      <c r="E359" s="282"/>
      <c r="F359" s="283"/>
      <c r="G359" s="283"/>
      <c r="H359" s="283"/>
      <c r="I359" s="284" t="str">
        <f>IF(ウエア!N23=0,"",ウエア!E23)</f>
        <v/>
      </c>
      <c r="J359" s="283" t="str">
        <f>IF(ウエア!N23=0,"",ウエア!N23)</f>
        <v/>
      </c>
      <c r="K359" s="283"/>
      <c r="L359" s="283"/>
      <c r="M359" s="283"/>
      <c r="N359" s="283"/>
      <c r="O359" s="283"/>
      <c r="P359" s="283"/>
      <c r="Q359" s="283"/>
      <c r="R359" s="283"/>
      <c r="S359" s="273">
        <v>358</v>
      </c>
    </row>
    <row r="360" spans="1:19" s="82" customFormat="1" ht="15.75">
      <c r="A360" s="274" t="str">
        <f>IFERROR(IF(J360&lt;&gt;"",MAX($A$1:A359)+1,""),"")</f>
        <v/>
      </c>
      <c r="B360" s="275" t="str">
        <f>IFERROR(IF(J360="","",_xlfn.CONCAT($Y$2,_xlfn.CONCAT(IF(LEN(ドッグキャリー!$K$2)=1,0,""),ドッグキャリー!$K$2,_xlfn.CONCAT(IF(LEN(ドッグキャリー!$N$2)=1,0,""),ドッグキャリー!$N$2)))),"")</f>
        <v/>
      </c>
      <c r="C360" s="282"/>
      <c r="D360" s="282"/>
      <c r="E360" s="282"/>
      <c r="F360" s="283"/>
      <c r="G360" s="283"/>
      <c r="H360" s="283"/>
      <c r="I360" s="284" t="str">
        <f>IF(ウエア!N24=0,"",ウエア!E24)</f>
        <v/>
      </c>
      <c r="J360" s="283" t="str">
        <f>IF(ウエア!N24=0,"",ウエア!N24)</f>
        <v/>
      </c>
      <c r="K360" s="283"/>
      <c r="L360" s="283"/>
      <c r="M360" s="283"/>
      <c r="N360" s="283"/>
      <c r="O360" s="283"/>
      <c r="P360" s="283"/>
      <c r="Q360" s="283"/>
      <c r="R360" s="283"/>
      <c r="S360" s="273">
        <v>359</v>
      </c>
    </row>
    <row r="361" spans="1:19" s="82" customFormat="1" ht="15.75">
      <c r="A361" s="274" t="str">
        <f>IFERROR(IF(J361&lt;&gt;"",MAX($A$1:A360)+1,""),"")</f>
        <v/>
      </c>
      <c r="B361" s="275" t="str">
        <f>IFERROR(IF(J361="","",_xlfn.CONCAT($Y$2,_xlfn.CONCAT(IF(LEN(ドッグキャリー!$K$2)=1,0,""),ドッグキャリー!$K$2,_xlfn.CONCAT(IF(LEN(ドッグキャリー!$N$2)=1,0,""),ドッグキャリー!$N$2)))),"")</f>
        <v/>
      </c>
      <c r="C361" s="282"/>
      <c r="D361" s="282"/>
      <c r="E361" s="282"/>
      <c r="F361" s="283"/>
      <c r="G361" s="283"/>
      <c r="H361" s="283"/>
      <c r="I361" s="284" t="str">
        <f>IF(ウエア!N25=0,"",ウエア!E25)</f>
        <v/>
      </c>
      <c r="J361" s="283" t="str">
        <f>IF(ウエア!N25=0,"",ウエア!N25)</f>
        <v/>
      </c>
      <c r="K361" s="283"/>
      <c r="L361" s="283"/>
      <c r="M361" s="283"/>
      <c r="N361" s="283"/>
      <c r="O361" s="283"/>
      <c r="P361" s="283"/>
      <c r="Q361" s="283"/>
      <c r="R361" s="283"/>
      <c r="S361" s="273">
        <v>360</v>
      </c>
    </row>
    <row r="362" spans="1:19" s="82" customFormat="1" ht="15.75">
      <c r="A362" s="274" t="str">
        <f>IFERROR(IF(J362&lt;&gt;"",MAX($A$1:A361)+1,""),"")</f>
        <v/>
      </c>
      <c r="B362" s="275" t="str">
        <f>IFERROR(IF(J362="","",_xlfn.CONCAT($Y$2,_xlfn.CONCAT(IF(LEN(ドッグキャリー!$K$2)=1,0,""),ドッグキャリー!$K$2,_xlfn.CONCAT(IF(LEN(ドッグキャリー!$N$2)=1,0,""),ドッグキャリー!$N$2)))),"")</f>
        <v/>
      </c>
      <c r="C362" s="282"/>
      <c r="D362" s="282"/>
      <c r="E362" s="282"/>
      <c r="F362" s="283"/>
      <c r="G362" s="283"/>
      <c r="H362" s="283"/>
      <c r="I362" s="284" t="str">
        <f>IF(ウエア!N26=0,"",ウエア!E26)</f>
        <v/>
      </c>
      <c r="J362" s="283" t="str">
        <f>IF(ウエア!N26=0,"",ウエア!N26)</f>
        <v/>
      </c>
      <c r="K362" s="283"/>
      <c r="L362" s="283"/>
      <c r="M362" s="283"/>
      <c r="N362" s="283"/>
      <c r="O362" s="283"/>
      <c r="P362" s="283"/>
      <c r="Q362" s="283"/>
      <c r="R362" s="283"/>
      <c r="S362" s="273">
        <v>361</v>
      </c>
    </row>
    <row r="363" spans="1:19" s="82" customFormat="1" ht="15.75">
      <c r="A363" s="274" t="str">
        <f>IFERROR(IF(J363&lt;&gt;"",MAX($A$1:A362)+1,""),"")</f>
        <v/>
      </c>
      <c r="B363" s="275" t="str">
        <f>IFERROR(IF(J363="","",_xlfn.CONCAT($Y$2,_xlfn.CONCAT(IF(LEN(ドッグキャリー!$K$2)=1,0,""),ドッグキャリー!$K$2,_xlfn.CONCAT(IF(LEN(ドッグキャリー!$N$2)=1,0,""),ドッグキャリー!$N$2)))),"")</f>
        <v/>
      </c>
      <c r="C363" s="282"/>
      <c r="D363" s="282"/>
      <c r="E363" s="282"/>
      <c r="F363" s="283"/>
      <c r="G363" s="283"/>
      <c r="H363" s="283"/>
      <c r="I363" s="284" t="str">
        <f>IF(ウエア!N27=0,"",ウエア!E27)</f>
        <v/>
      </c>
      <c r="J363" s="283" t="str">
        <f>IF(ウエア!N27=0,"",ウエア!N27)</f>
        <v/>
      </c>
      <c r="K363" s="283"/>
      <c r="L363" s="283"/>
      <c r="M363" s="283"/>
      <c r="N363" s="283"/>
      <c r="O363" s="283"/>
      <c r="P363" s="283"/>
      <c r="Q363" s="283"/>
      <c r="R363" s="283"/>
      <c r="S363" s="273">
        <v>362</v>
      </c>
    </row>
    <row r="364" spans="1:19" s="82" customFormat="1" ht="15.75">
      <c r="A364" s="274" t="str">
        <f>IFERROR(IF(J364&lt;&gt;"",MAX($A$1:A363)+1,""),"")</f>
        <v/>
      </c>
      <c r="B364" s="275" t="str">
        <f>IFERROR(IF(J364="","",_xlfn.CONCAT($Y$2,_xlfn.CONCAT(IF(LEN(ドッグキャリー!$K$2)=1,0,""),ドッグキャリー!$K$2,_xlfn.CONCAT(IF(LEN(ドッグキャリー!$N$2)=1,0,""),ドッグキャリー!$N$2)))),"")</f>
        <v/>
      </c>
      <c r="C364" s="282"/>
      <c r="D364" s="282"/>
      <c r="E364" s="282"/>
      <c r="F364" s="283"/>
      <c r="G364" s="283"/>
      <c r="H364" s="283"/>
      <c r="I364" s="284" t="str">
        <f>IF(ウエア!N28=0,"",ウエア!E28)</f>
        <v/>
      </c>
      <c r="J364" s="283" t="str">
        <f>IF(ウエア!N28=0,"",ウエア!N28)</f>
        <v/>
      </c>
      <c r="K364" s="283"/>
      <c r="L364" s="283"/>
      <c r="M364" s="283"/>
      <c r="N364" s="283"/>
      <c r="O364" s="283"/>
      <c r="P364" s="283"/>
      <c r="Q364" s="283"/>
      <c r="R364" s="283"/>
      <c r="S364" s="273">
        <v>363</v>
      </c>
    </row>
    <row r="365" spans="1:19" s="82" customFormat="1" ht="15.75">
      <c r="A365" s="274" t="str">
        <f>IFERROR(IF(J365&lt;&gt;"",MAX($A$1:A364)+1,""),"")</f>
        <v/>
      </c>
      <c r="B365" s="275" t="str">
        <f>IFERROR(IF(J365="","",_xlfn.CONCAT($Y$2,_xlfn.CONCAT(IF(LEN(ドッグキャリー!$K$2)=1,0,""),ドッグキャリー!$K$2,_xlfn.CONCAT(IF(LEN(ドッグキャリー!$N$2)=1,0,""),ドッグキャリー!$N$2)))),"")</f>
        <v/>
      </c>
      <c r="C365" s="282"/>
      <c r="D365" s="282"/>
      <c r="E365" s="282"/>
      <c r="F365" s="283"/>
      <c r="G365" s="283"/>
      <c r="H365" s="283"/>
      <c r="I365" s="284" t="str">
        <f>IF(ウエア!N29=0,"",ウエア!E29)</f>
        <v/>
      </c>
      <c r="J365" s="283" t="str">
        <f>IF(ウエア!N29=0,"",ウエア!N29)</f>
        <v/>
      </c>
      <c r="K365" s="283"/>
      <c r="L365" s="283"/>
      <c r="M365" s="283"/>
      <c r="N365" s="283"/>
      <c r="O365" s="283"/>
      <c r="P365" s="283"/>
      <c r="Q365" s="283"/>
      <c r="R365" s="283"/>
      <c r="S365" s="273">
        <v>364</v>
      </c>
    </row>
    <row r="366" spans="1:19" s="82" customFormat="1" ht="15.75">
      <c r="A366" s="274" t="str">
        <f>IFERROR(IF(J366&lt;&gt;"",MAX($A$1:A365)+1,""),"")</f>
        <v/>
      </c>
      <c r="B366" s="275" t="str">
        <f>IFERROR(IF(J366="","",_xlfn.CONCAT($Y$2,_xlfn.CONCAT(IF(LEN(ドッグキャリー!$K$2)=1,0,""),ドッグキャリー!$K$2,_xlfn.CONCAT(IF(LEN(ドッグキャリー!$N$2)=1,0,""),ドッグキャリー!$N$2)))),"")</f>
        <v/>
      </c>
      <c r="C366" s="282"/>
      <c r="D366" s="282"/>
      <c r="E366" s="282"/>
      <c r="F366" s="283"/>
      <c r="G366" s="283"/>
      <c r="H366" s="283"/>
      <c r="I366" s="284" t="str">
        <f>IF(ウエア!N30=0,"",ウエア!E30)</f>
        <v/>
      </c>
      <c r="J366" s="283" t="str">
        <f>IF(ウエア!N30=0,"",ウエア!N30)</f>
        <v/>
      </c>
      <c r="K366" s="283"/>
      <c r="L366" s="283"/>
      <c r="M366" s="283"/>
      <c r="N366" s="283"/>
      <c r="O366" s="283"/>
      <c r="P366" s="283"/>
      <c r="Q366" s="283"/>
      <c r="R366" s="283"/>
      <c r="S366" s="273">
        <v>365</v>
      </c>
    </row>
    <row r="367" spans="1:19" s="82" customFormat="1" ht="15.75">
      <c r="A367" s="274" t="str">
        <f>IFERROR(IF(J367&lt;&gt;"",MAX($A$1:A366)+1,""),"")</f>
        <v/>
      </c>
      <c r="B367" s="275" t="str">
        <f>IFERROR(IF(J367="","",_xlfn.CONCAT($Y$2,_xlfn.CONCAT(IF(LEN(ドッグキャリー!$K$2)=1,0,""),ドッグキャリー!$K$2,_xlfn.CONCAT(IF(LEN(ドッグキャリー!$N$2)=1,0,""),ドッグキャリー!$N$2)))),"")</f>
        <v/>
      </c>
      <c r="C367" s="282"/>
      <c r="D367" s="282"/>
      <c r="E367" s="282"/>
      <c r="F367" s="283"/>
      <c r="G367" s="283"/>
      <c r="H367" s="283"/>
      <c r="I367" s="284" t="str">
        <f>IF(ウエア!N31=0,"",ウエア!E31)</f>
        <v/>
      </c>
      <c r="J367" s="283" t="str">
        <f>IF(ウエア!N31=0,"",ウエア!N31)</f>
        <v/>
      </c>
      <c r="K367" s="283"/>
      <c r="L367" s="283"/>
      <c r="M367" s="283"/>
      <c r="N367" s="283"/>
      <c r="O367" s="283"/>
      <c r="P367" s="283"/>
      <c r="Q367" s="283"/>
      <c r="R367" s="283"/>
      <c r="S367" s="273">
        <v>366</v>
      </c>
    </row>
    <row r="368" spans="1:19" s="82" customFormat="1" ht="15.75">
      <c r="A368" s="274" t="str">
        <f>IFERROR(IF(J368&lt;&gt;"",MAX($A$1:A367)+1,""),"")</f>
        <v/>
      </c>
      <c r="B368" s="275" t="str">
        <f>IFERROR(IF(J368="","",_xlfn.CONCAT($Y$2,_xlfn.CONCAT(IF(LEN(ドッグキャリー!$K$2)=1,0,""),ドッグキャリー!$K$2,_xlfn.CONCAT(IF(LEN(ドッグキャリー!$N$2)=1,0,""),ドッグキャリー!$N$2)))),"")</f>
        <v/>
      </c>
      <c r="C368" s="282"/>
      <c r="D368" s="282"/>
      <c r="E368" s="282"/>
      <c r="F368" s="283"/>
      <c r="G368" s="283"/>
      <c r="H368" s="283"/>
      <c r="I368" s="284" t="str">
        <f>IF(ウエア!N32=0,"",ウエア!E32)</f>
        <v/>
      </c>
      <c r="J368" s="283" t="str">
        <f>IF(ウエア!N32=0,"",ウエア!N32)</f>
        <v/>
      </c>
      <c r="K368" s="283"/>
      <c r="L368" s="283"/>
      <c r="M368" s="283"/>
      <c r="N368" s="283"/>
      <c r="O368" s="283"/>
      <c r="P368" s="283"/>
      <c r="Q368" s="283"/>
      <c r="R368" s="283"/>
      <c r="S368" s="273">
        <v>367</v>
      </c>
    </row>
    <row r="369" spans="1:19" s="82" customFormat="1" ht="15.75">
      <c r="A369" s="274" t="str">
        <f>IFERROR(IF(J369&lt;&gt;"",MAX($A$1:A368)+1,""),"")</f>
        <v/>
      </c>
      <c r="B369" s="275" t="str">
        <f>IFERROR(IF(J369="","",_xlfn.CONCAT($Y$2,_xlfn.CONCAT(IF(LEN(ドッグキャリー!$K$2)=1,0,""),ドッグキャリー!$K$2,_xlfn.CONCAT(IF(LEN(ドッグキャリー!$N$2)=1,0,""),ドッグキャリー!$N$2)))),"")</f>
        <v/>
      </c>
      <c r="C369" s="282"/>
      <c r="D369" s="282"/>
      <c r="E369" s="282"/>
      <c r="F369" s="283"/>
      <c r="G369" s="283"/>
      <c r="H369" s="283"/>
      <c r="I369" s="284" t="str">
        <f>IF(ウエア!N33=0,"",ウエア!E33)</f>
        <v/>
      </c>
      <c r="J369" s="283" t="str">
        <f>IF(ウエア!N33=0,"",ウエア!N33)</f>
        <v/>
      </c>
      <c r="K369" s="283"/>
      <c r="L369" s="283"/>
      <c r="M369" s="283"/>
      <c r="N369" s="283"/>
      <c r="O369" s="283"/>
      <c r="P369" s="283"/>
      <c r="Q369" s="283"/>
      <c r="R369" s="283"/>
      <c r="S369" s="273">
        <v>368</v>
      </c>
    </row>
    <row r="370" spans="1:19" s="82" customFormat="1" ht="15.75">
      <c r="A370" s="274" t="str">
        <f>IFERROR(IF(J370&lt;&gt;"",MAX($A$1:A369)+1,""),"")</f>
        <v/>
      </c>
      <c r="B370" s="275" t="str">
        <f>IFERROR(IF(J370="","",_xlfn.CONCAT($Y$2,_xlfn.CONCAT(IF(LEN(ドッグキャリー!$K$2)=1,0,""),ドッグキャリー!$K$2,_xlfn.CONCAT(IF(LEN(ドッグキャリー!$N$2)=1,0,""),ドッグキャリー!$N$2)))),"")</f>
        <v/>
      </c>
      <c r="C370" s="282"/>
      <c r="D370" s="282"/>
      <c r="E370" s="282"/>
      <c r="F370" s="283"/>
      <c r="G370" s="283"/>
      <c r="H370" s="283"/>
      <c r="I370" s="284" t="str">
        <f>IF(ウエア!N34=0,"",ウエア!E34)</f>
        <v/>
      </c>
      <c r="J370" s="283" t="str">
        <f>IF(ウエア!N34=0,"",ウエア!N34)</f>
        <v/>
      </c>
      <c r="K370" s="283"/>
      <c r="L370" s="283"/>
      <c r="M370" s="283"/>
      <c r="N370" s="283"/>
      <c r="O370" s="283"/>
      <c r="P370" s="283"/>
      <c r="Q370" s="283"/>
      <c r="R370" s="283"/>
      <c r="S370" s="273">
        <v>369</v>
      </c>
    </row>
    <row r="371" spans="1:19" s="82" customFormat="1" ht="15.75">
      <c r="A371" s="274" t="str">
        <f>IFERROR(IF(J371&lt;&gt;"",MAX($A$1:A370)+1,""),"")</f>
        <v/>
      </c>
      <c r="B371" s="275" t="str">
        <f>IFERROR(IF(J371="","",_xlfn.CONCAT($Y$2,_xlfn.CONCAT(IF(LEN(ドッグキャリー!$K$2)=1,0,""),ドッグキャリー!$K$2,_xlfn.CONCAT(IF(LEN(ドッグキャリー!$N$2)=1,0,""),ドッグキャリー!$N$2)))),"")</f>
        <v/>
      </c>
      <c r="C371" s="282"/>
      <c r="D371" s="282"/>
      <c r="E371" s="282"/>
      <c r="F371" s="283"/>
      <c r="G371" s="283"/>
      <c r="H371" s="283"/>
      <c r="I371" s="284" t="str">
        <f>IF(ウエア!N35=0,"",ウエア!E35)</f>
        <v/>
      </c>
      <c r="J371" s="283" t="str">
        <f>IF(ウエア!N35=0,"",ウエア!N35)</f>
        <v/>
      </c>
      <c r="K371" s="283"/>
      <c r="L371" s="283"/>
      <c r="M371" s="283"/>
      <c r="N371" s="283"/>
      <c r="O371" s="283"/>
      <c r="P371" s="283"/>
      <c r="Q371" s="283"/>
      <c r="R371" s="283"/>
      <c r="S371" s="273">
        <v>370</v>
      </c>
    </row>
    <row r="372" spans="1:19" s="82" customFormat="1" ht="15.75">
      <c r="A372" s="274" t="str">
        <f>IFERROR(IF(J372&lt;&gt;"",MAX($A$1:A371)+1,""),"")</f>
        <v/>
      </c>
      <c r="B372" s="275" t="str">
        <f>IFERROR(IF(J372="","",_xlfn.CONCAT($Y$2,_xlfn.CONCAT(IF(LEN(ドッグキャリー!$K$2)=1,0,""),ドッグキャリー!$K$2,_xlfn.CONCAT(IF(LEN(ドッグキャリー!$N$2)=1,0,""),ドッグキャリー!$N$2)))),"")</f>
        <v/>
      </c>
      <c r="C372" s="282"/>
      <c r="D372" s="282"/>
      <c r="E372" s="282"/>
      <c r="F372" s="283"/>
      <c r="G372" s="283"/>
      <c r="H372" s="283"/>
      <c r="I372" s="284" t="str">
        <f>IF(ウエア!N36=0,"",ウエア!E36)</f>
        <v/>
      </c>
      <c r="J372" s="283" t="str">
        <f>IF(ウエア!N36=0,"",ウエア!N36)</f>
        <v/>
      </c>
      <c r="K372" s="283"/>
      <c r="L372" s="283"/>
      <c r="M372" s="283"/>
      <c r="N372" s="283"/>
      <c r="O372" s="283"/>
      <c r="P372" s="283"/>
      <c r="Q372" s="283"/>
      <c r="R372" s="283"/>
      <c r="S372" s="273">
        <v>371</v>
      </c>
    </row>
    <row r="373" spans="1:19" s="82" customFormat="1" ht="15.75">
      <c r="A373" s="274" t="str">
        <f>IFERROR(IF(J373&lt;&gt;"",MAX($A$1:A372)+1,""),"")</f>
        <v/>
      </c>
      <c r="B373" s="275" t="str">
        <f>IFERROR(IF(J373="","",_xlfn.CONCAT($Y$2,_xlfn.CONCAT(IF(LEN(ドッグキャリー!$K$2)=1,0,""),ドッグキャリー!$K$2,_xlfn.CONCAT(IF(LEN(ドッグキャリー!$N$2)=1,0,""),ドッグキャリー!$N$2)))),"")</f>
        <v/>
      </c>
      <c r="C373" s="282"/>
      <c r="D373" s="282"/>
      <c r="E373" s="282"/>
      <c r="F373" s="283"/>
      <c r="G373" s="283"/>
      <c r="H373" s="283"/>
      <c r="I373" s="284" t="str">
        <f>IF(ウエア!N37=0,"",ウエア!E37)</f>
        <v/>
      </c>
      <c r="J373" s="283" t="str">
        <f>IF(ウエア!N37=0,"",ウエア!N37)</f>
        <v/>
      </c>
      <c r="K373" s="283"/>
      <c r="L373" s="283"/>
      <c r="M373" s="283"/>
      <c r="N373" s="283"/>
      <c r="O373" s="283"/>
      <c r="P373" s="283"/>
      <c r="Q373" s="283"/>
      <c r="R373" s="283"/>
      <c r="S373" s="273">
        <v>372</v>
      </c>
    </row>
    <row r="374" spans="1:19" s="82" customFormat="1" ht="15.75">
      <c r="A374" s="274" t="str">
        <f>IFERROR(IF(J374&lt;&gt;"",MAX($A$1:A373)+1,""),"")</f>
        <v/>
      </c>
      <c r="B374" s="275" t="str">
        <f>IFERROR(IF(J374="","",_xlfn.CONCAT($Y$2,_xlfn.CONCAT(IF(LEN(ドッグキャリー!$K$2)=1,0,""),ドッグキャリー!$K$2,_xlfn.CONCAT(IF(LEN(ドッグキャリー!$N$2)=1,0,""),ドッグキャリー!$N$2)))),"")</f>
        <v/>
      </c>
      <c r="C374" s="282"/>
      <c r="D374" s="282"/>
      <c r="E374" s="282"/>
      <c r="F374" s="283"/>
      <c r="G374" s="283"/>
      <c r="H374" s="283"/>
      <c r="I374" s="284" t="str">
        <f>IF(ウエア!N38=0,"",ウエア!E38)</f>
        <v/>
      </c>
      <c r="J374" s="283" t="str">
        <f>IF(ウエア!N38=0,"",ウエア!N38)</f>
        <v/>
      </c>
      <c r="K374" s="283"/>
      <c r="L374" s="283"/>
      <c r="M374" s="283"/>
      <c r="N374" s="283"/>
      <c r="O374" s="283"/>
      <c r="P374" s="283"/>
      <c r="Q374" s="283"/>
      <c r="R374" s="283"/>
      <c r="S374" s="273">
        <v>373</v>
      </c>
    </row>
    <row r="375" spans="1:19" s="82" customFormat="1" ht="15.75">
      <c r="A375" s="274" t="str">
        <f>IFERROR(IF(J375&lt;&gt;"",MAX($A$1:A374)+1,""),"")</f>
        <v/>
      </c>
      <c r="B375" s="275" t="str">
        <f>IFERROR(IF(J375="","",_xlfn.CONCAT($Y$2,_xlfn.CONCAT(IF(LEN(ドッグキャリー!$K$2)=1,0,""),ドッグキャリー!$K$2,_xlfn.CONCAT(IF(LEN(ドッグキャリー!$N$2)=1,0,""),ドッグキャリー!$N$2)))),"")</f>
        <v/>
      </c>
      <c r="C375" s="282"/>
      <c r="D375" s="282"/>
      <c r="E375" s="282"/>
      <c r="F375" s="283"/>
      <c r="G375" s="283"/>
      <c r="H375" s="283"/>
      <c r="I375" s="284" t="str">
        <f>IF(ウエア!N39=0,"",ウエア!E39)</f>
        <v/>
      </c>
      <c r="J375" s="283" t="str">
        <f>IF(ウエア!N39=0,"",ウエア!N39)</f>
        <v/>
      </c>
      <c r="K375" s="283"/>
      <c r="L375" s="283"/>
      <c r="M375" s="283"/>
      <c r="N375" s="283"/>
      <c r="O375" s="283"/>
      <c r="P375" s="283"/>
      <c r="Q375" s="283"/>
      <c r="R375" s="283"/>
      <c r="S375" s="273">
        <v>374</v>
      </c>
    </row>
    <row r="376" spans="1:19" s="82" customFormat="1" ht="15.75">
      <c r="A376" s="274" t="str">
        <f>IFERROR(IF(J376&lt;&gt;"",MAX($A$1:A375)+1,""),"")</f>
        <v/>
      </c>
      <c r="B376" s="275" t="str">
        <f>IFERROR(IF(J376="","",_xlfn.CONCAT($Y$2,_xlfn.CONCAT(IF(LEN(ドッグキャリー!$K$2)=1,0,""),ドッグキャリー!$K$2,_xlfn.CONCAT(IF(LEN(ドッグキャリー!$N$2)=1,0,""),ドッグキャリー!$N$2)))),"")</f>
        <v/>
      </c>
      <c r="C376" s="282"/>
      <c r="D376" s="282"/>
      <c r="E376" s="282"/>
      <c r="F376" s="283"/>
      <c r="G376" s="283"/>
      <c r="H376" s="283"/>
      <c r="I376" s="284" t="str">
        <f>IF(ウエア!N40=0,"",ウエア!E40)</f>
        <v/>
      </c>
      <c r="J376" s="283" t="str">
        <f>IF(ウエア!N40=0,"",ウエア!N40)</f>
        <v/>
      </c>
      <c r="K376" s="283"/>
      <c r="L376" s="283"/>
      <c r="M376" s="283"/>
      <c r="N376" s="283"/>
      <c r="O376" s="283"/>
      <c r="P376" s="283"/>
      <c r="Q376" s="283"/>
      <c r="R376" s="283"/>
      <c r="S376" s="273">
        <v>375</v>
      </c>
    </row>
    <row r="377" spans="1:19" s="82" customFormat="1" ht="15.75">
      <c r="A377" s="274" t="str">
        <f>IFERROR(IF(J377&lt;&gt;"",MAX($A$1:A376)+1,""),"")</f>
        <v/>
      </c>
      <c r="B377" s="275" t="str">
        <f>IFERROR(IF(J377="","",_xlfn.CONCAT($Y$2,_xlfn.CONCAT(IF(LEN(ドッグキャリー!$K$2)=1,0,""),ドッグキャリー!$K$2,_xlfn.CONCAT(IF(LEN(ドッグキャリー!$N$2)=1,0,""),ドッグキャリー!$N$2)))),"")</f>
        <v/>
      </c>
      <c r="C377" s="282"/>
      <c r="D377" s="282"/>
      <c r="E377" s="282"/>
      <c r="F377" s="283"/>
      <c r="G377" s="283"/>
      <c r="H377" s="283"/>
      <c r="I377" s="284" t="str">
        <f>IF(ウエア!N41=0,"",ウエア!E41)</f>
        <v/>
      </c>
      <c r="J377" s="283" t="str">
        <f>IF(ウエア!N41=0,"",ウエア!N41)</f>
        <v/>
      </c>
      <c r="K377" s="283"/>
      <c r="L377" s="283"/>
      <c r="M377" s="283"/>
      <c r="N377" s="283"/>
      <c r="O377" s="283"/>
      <c r="P377" s="283"/>
      <c r="Q377" s="283"/>
      <c r="R377" s="283"/>
      <c r="S377" s="273">
        <v>376</v>
      </c>
    </row>
    <row r="378" spans="1:19" s="82" customFormat="1" ht="15.75">
      <c r="A378" s="274" t="str">
        <f>IFERROR(IF(J378&lt;&gt;"",MAX($A$1:A377)+1,""),"")</f>
        <v/>
      </c>
      <c r="B378" s="275" t="str">
        <f>IFERROR(IF(J378="","",_xlfn.CONCAT($Y$2,_xlfn.CONCAT(IF(LEN(ドッグキャリー!$K$2)=1,0,""),ドッグキャリー!$K$2,_xlfn.CONCAT(IF(LEN(ドッグキャリー!$N$2)=1,0,""),ドッグキャリー!$N$2)))),"")</f>
        <v/>
      </c>
      <c r="C378" s="282"/>
      <c r="D378" s="282"/>
      <c r="E378" s="282"/>
      <c r="F378" s="283"/>
      <c r="G378" s="283"/>
      <c r="H378" s="283"/>
      <c r="I378" s="284" t="str">
        <f>IF(ウエア!N42=0,"",ウエア!E42)</f>
        <v/>
      </c>
      <c r="J378" s="283" t="str">
        <f>IF(ウエア!N42=0,"",ウエア!N42)</f>
        <v/>
      </c>
      <c r="K378" s="283"/>
      <c r="L378" s="283"/>
      <c r="M378" s="283"/>
      <c r="N378" s="283"/>
      <c r="O378" s="283"/>
      <c r="P378" s="283"/>
      <c r="Q378" s="283"/>
      <c r="R378" s="283"/>
      <c r="S378" s="273">
        <v>377</v>
      </c>
    </row>
    <row r="379" spans="1:19" s="82" customFormat="1" ht="15.75">
      <c r="A379" s="274" t="str">
        <f>IFERROR(IF(J379&lt;&gt;"",MAX($A$1:A378)+1,""),"")</f>
        <v/>
      </c>
      <c r="B379" s="275" t="str">
        <f>IFERROR(IF(J379="","",_xlfn.CONCAT($Y$2,_xlfn.CONCAT(IF(LEN(ドッグキャリー!$K$2)=1,0,""),ドッグキャリー!$K$2,_xlfn.CONCAT(IF(LEN(ドッグキャリー!$N$2)=1,0,""),ドッグキャリー!$N$2)))),"")</f>
        <v/>
      </c>
      <c r="C379" s="282"/>
      <c r="D379" s="282"/>
      <c r="E379" s="282"/>
      <c r="F379" s="283"/>
      <c r="G379" s="283"/>
      <c r="H379" s="283"/>
      <c r="I379" s="284" t="str">
        <f>IF(ウエア!N43=0,"",ウエア!E43)</f>
        <v/>
      </c>
      <c r="J379" s="283" t="str">
        <f>IF(ウエア!N43=0,"",ウエア!N43)</f>
        <v/>
      </c>
      <c r="K379" s="283"/>
      <c r="L379" s="283"/>
      <c r="M379" s="283"/>
      <c r="N379" s="283"/>
      <c r="O379" s="283"/>
      <c r="P379" s="283"/>
      <c r="Q379" s="283"/>
      <c r="R379" s="283"/>
      <c r="S379" s="273">
        <v>378</v>
      </c>
    </row>
    <row r="380" spans="1:19" s="82" customFormat="1" ht="15.75">
      <c r="A380" s="274" t="str">
        <f>IFERROR(IF(J380&lt;&gt;"",MAX($A$1:A379)+1,""),"")</f>
        <v/>
      </c>
      <c r="B380" s="275" t="str">
        <f>IFERROR(IF(J380="","",_xlfn.CONCAT($Y$2,_xlfn.CONCAT(IF(LEN(ドッグキャリー!$K$2)=1,0,""),ドッグキャリー!$K$2,_xlfn.CONCAT(IF(LEN(ドッグキャリー!$N$2)=1,0,""),ドッグキャリー!$N$2)))),"")</f>
        <v/>
      </c>
      <c r="C380" s="282"/>
      <c r="D380" s="282"/>
      <c r="E380" s="282"/>
      <c r="F380" s="283"/>
      <c r="G380" s="283"/>
      <c r="H380" s="283"/>
      <c r="I380" s="284" t="str">
        <f>IF(ウエア!N44=0,"",ウエア!E44)</f>
        <v/>
      </c>
      <c r="J380" s="283" t="str">
        <f>IF(ウエア!N44=0,"",ウエア!N44)</f>
        <v/>
      </c>
      <c r="K380" s="283"/>
      <c r="L380" s="283"/>
      <c r="M380" s="283"/>
      <c r="N380" s="283"/>
      <c r="O380" s="283"/>
      <c r="P380" s="283"/>
      <c r="Q380" s="283"/>
      <c r="R380" s="283"/>
      <c r="S380" s="273">
        <v>379</v>
      </c>
    </row>
    <row r="381" spans="1:19" s="82" customFormat="1" ht="15.75">
      <c r="A381" s="274" t="str">
        <f>IFERROR(IF(J381&lt;&gt;"",MAX($A$1:A380)+1,""),"")</f>
        <v/>
      </c>
      <c r="B381" s="275" t="str">
        <f>IFERROR(IF(J381="","",_xlfn.CONCAT($Y$2,_xlfn.CONCAT(IF(LEN(ドッグキャリー!$K$2)=1,0,""),ドッグキャリー!$K$2,_xlfn.CONCAT(IF(LEN(ドッグキャリー!$N$2)=1,0,""),ドッグキャリー!$N$2)))),"")</f>
        <v/>
      </c>
      <c r="C381" s="282"/>
      <c r="D381" s="282"/>
      <c r="E381" s="282"/>
      <c r="F381" s="283"/>
      <c r="G381" s="283"/>
      <c r="H381" s="283"/>
      <c r="I381" s="284" t="str">
        <f>IF(ウエア!N45=0,"",ウエア!E45)</f>
        <v/>
      </c>
      <c r="J381" s="283" t="str">
        <f>IF(ウエア!N45=0,"",ウエア!N45)</f>
        <v/>
      </c>
      <c r="K381" s="283"/>
      <c r="L381" s="283"/>
      <c r="M381" s="283"/>
      <c r="N381" s="283"/>
      <c r="O381" s="283"/>
      <c r="P381" s="283"/>
      <c r="Q381" s="283"/>
      <c r="R381" s="283"/>
      <c r="S381" s="273">
        <v>380</v>
      </c>
    </row>
    <row r="382" spans="1:19" s="82" customFormat="1" ht="15.75">
      <c r="A382" s="274" t="str">
        <f>IFERROR(IF(J382&lt;&gt;"",MAX($A$1:A381)+1,""),"")</f>
        <v/>
      </c>
      <c r="B382" s="275" t="str">
        <f>IFERROR(IF(J382="","",_xlfn.CONCAT($Y$2,_xlfn.CONCAT(IF(LEN(ドッグキャリー!$K$2)=1,0,""),ドッグキャリー!$K$2,_xlfn.CONCAT(IF(LEN(ドッグキャリー!$N$2)=1,0,""),ドッグキャリー!$N$2)))),"")</f>
        <v/>
      </c>
      <c r="C382" s="282"/>
      <c r="D382" s="282"/>
      <c r="E382" s="282"/>
      <c r="F382" s="283"/>
      <c r="G382" s="283"/>
      <c r="H382" s="283"/>
      <c r="I382" s="284" t="str">
        <f>IF(ウエア!N46=0,"",ウエア!E46)</f>
        <v/>
      </c>
      <c r="J382" s="283" t="str">
        <f>IF(ウエア!N46=0,"",ウエア!N46)</f>
        <v/>
      </c>
      <c r="K382" s="283"/>
      <c r="L382" s="283"/>
      <c r="M382" s="283"/>
      <c r="N382" s="283"/>
      <c r="O382" s="283"/>
      <c r="P382" s="283"/>
      <c r="Q382" s="283"/>
      <c r="R382" s="283"/>
      <c r="S382" s="273">
        <v>381</v>
      </c>
    </row>
    <row r="383" spans="1:19" s="82" customFormat="1" ht="15.75">
      <c r="A383" s="274" t="str">
        <f>IFERROR(IF(J383&lt;&gt;"",MAX($A$1:A382)+1,""),"")</f>
        <v/>
      </c>
      <c r="B383" s="275" t="str">
        <f>IFERROR(IF(J383="","",_xlfn.CONCAT($Y$2,_xlfn.CONCAT(IF(LEN(ドッグキャリー!$K$2)=1,0,""),ドッグキャリー!$K$2,_xlfn.CONCAT(IF(LEN(ドッグキャリー!$N$2)=1,0,""),ドッグキャリー!$N$2)))),"")</f>
        <v/>
      </c>
      <c r="C383" s="282"/>
      <c r="D383" s="282"/>
      <c r="E383" s="282"/>
      <c r="F383" s="283"/>
      <c r="G383" s="283"/>
      <c r="H383" s="283"/>
      <c r="I383" s="284" t="str">
        <f>IF(ウエア!N47=0,"",ウエア!E47)</f>
        <v/>
      </c>
      <c r="J383" s="283" t="str">
        <f>IF(ウエア!N47=0,"",ウエア!N47)</f>
        <v/>
      </c>
      <c r="K383" s="283"/>
      <c r="L383" s="283"/>
      <c r="M383" s="283"/>
      <c r="N383" s="283"/>
      <c r="O383" s="283"/>
      <c r="P383" s="283"/>
      <c r="Q383" s="283"/>
      <c r="R383" s="283"/>
      <c r="S383" s="273">
        <v>382</v>
      </c>
    </row>
    <row r="384" spans="1:19" s="82" customFormat="1" ht="15.75">
      <c r="A384" s="274" t="str">
        <f>IFERROR(IF(J384&lt;&gt;"",MAX($A$1:A383)+1,""),"")</f>
        <v/>
      </c>
      <c r="B384" s="275" t="str">
        <f>IFERROR(IF(J384="","",_xlfn.CONCAT($Y$2,_xlfn.CONCAT(IF(LEN(ドッグキャリー!$K$2)=1,0,""),ドッグキャリー!$K$2,_xlfn.CONCAT(IF(LEN(ドッグキャリー!$N$2)=1,0,""),ドッグキャリー!$N$2)))),"")</f>
        <v/>
      </c>
      <c r="C384" s="282"/>
      <c r="D384" s="282"/>
      <c r="E384" s="282"/>
      <c r="F384" s="283"/>
      <c r="G384" s="283"/>
      <c r="H384" s="283"/>
      <c r="I384" s="284" t="str">
        <f>IF(ウエア!N48=0,"",ウエア!E48)</f>
        <v/>
      </c>
      <c r="J384" s="283" t="str">
        <f>IF(ウエア!N48=0,"",ウエア!N48)</f>
        <v/>
      </c>
      <c r="K384" s="283"/>
      <c r="L384" s="283"/>
      <c r="M384" s="283"/>
      <c r="N384" s="283"/>
      <c r="O384" s="283"/>
      <c r="P384" s="283"/>
      <c r="Q384" s="283"/>
      <c r="R384" s="283"/>
      <c r="S384" s="273">
        <v>383</v>
      </c>
    </row>
    <row r="385" spans="1:19" s="82" customFormat="1" ht="15.75">
      <c r="A385" s="274" t="str">
        <f>IFERROR(IF(J385&lt;&gt;"",MAX($A$1:A384)+1,""),"")</f>
        <v/>
      </c>
      <c r="B385" s="275" t="str">
        <f>IFERROR(IF(J385="","",_xlfn.CONCAT($Y$2,_xlfn.CONCAT(IF(LEN(ドッグキャリー!$K$2)=1,0,""),ドッグキャリー!$K$2,_xlfn.CONCAT(IF(LEN(ドッグキャリー!$N$2)=1,0,""),ドッグキャリー!$N$2)))),"")</f>
        <v/>
      </c>
      <c r="C385" s="282"/>
      <c r="D385" s="282"/>
      <c r="E385" s="282"/>
      <c r="F385" s="283"/>
      <c r="G385" s="283"/>
      <c r="H385" s="283"/>
      <c r="I385" s="284" t="str">
        <f>IF(ウエア!N49=0,"",ウエア!E49)</f>
        <v/>
      </c>
      <c r="J385" s="283" t="str">
        <f>IF(ウエア!N49=0,"",ウエア!N49)</f>
        <v/>
      </c>
      <c r="K385" s="283"/>
      <c r="L385" s="283"/>
      <c r="M385" s="283"/>
      <c r="N385" s="283"/>
      <c r="O385" s="283"/>
      <c r="P385" s="283"/>
      <c r="Q385" s="283"/>
      <c r="R385" s="283"/>
      <c r="S385" s="273">
        <v>384</v>
      </c>
    </row>
    <row r="386" spans="1:19" s="82" customFormat="1" ht="15.75">
      <c r="A386" s="274" t="str">
        <f>IFERROR(IF(J386&lt;&gt;"",MAX($A$1:A385)+1,""),"")</f>
        <v/>
      </c>
      <c r="B386" s="275" t="str">
        <f>IFERROR(IF(J386="","",_xlfn.CONCAT($Y$2,_xlfn.CONCAT(IF(LEN(ドッグキャリー!$K$2)=1,0,""),ドッグキャリー!$K$2,_xlfn.CONCAT(IF(LEN(ドッグキャリー!$N$2)=1,0,""),ドッグキャリー!$N$2)))),"")</f>
        <v/>
      </c>
      <c r="C386" s="282"/>
      <c r="D386" s="282"/>
      <c r="E386" s="282"/>
      <c r="F386" s="283"/>
      <c r="G386" s="283"/>
      <c r="H386" s="283"/>
      <c r="I386" s="284" t="str">
        <f>IF(ウエア!N50=0,"",ウエア!E50)</f>
        <v/>
      </c>
      <c r="J386" s="283" t="str">
        <f>IF(ウエア!N50=0,"",ウエア!N50)</f>
        <v/>
      </c>
      <c r="K386" s="283"/>
      <c r="L386" s="283"/>
      <c r="M386" s="283"/>
      <c r="N386" s="283"/>
      <c r="O386" s="283"/>
      <c r="P386" s="283"/>
      <c r="Q386" s="283"/>
      <c r="R386" s="283"/>
      <c r="S386" s="273">
        <v>385</v>
      </c>
    </row>
    <row r="387" spans="1:19" s="82" customFormat="1" ht="15.75">
      <c r="A387" s="274" t="str">
        <f>IFERROR(IF(J387&lt;&gt;"",MAX($A$1:A386)+1,""),"")</f>
        <v/>
      </c>
      <c r="B387" s="275" t="str">
        <f>IFERROR(IF(J387="","",_xlfn.CONCAT($Y$2,_xlfn.CONCAT(IF(LEN(ドッグキャリー!$K$2)=1,0,""),ドッグキャリー!$K$2,_xlfn.CONCAT(IF(LEN(ドッグキャリー!$N$2)=1,0,""),ドッグキャリー!$N$2)))),"")</f>
        <v/>
      </c>
      <c r="C387" s="282"/>
      <c r="D387" s="282"/>
      <c r="E387" s="282"/>
      <c r="F387" s="283"/>
      <c r="G387" s="283"/>
      <c r="H387" s="283"/>
      <c r="I387" s="284" t="str">
        <f>IF(ウエア!N51=0,"",ウエア!E51)</f>
        <v/>
      </c>
      <c r="J387" s="283" t="str">
        <f>IF(ウエア!N51=0,"",ウエア!N51)</f>
        <v/>
      </c>
      <c r="K387" s="283"/>
      <c r="L387" s="283"/>
      <c r="M387" s="283"/>
      <c r="N387" s="283"/>
      <c r="O387" s="283"/>
      <c r="P387" s="283"/>
      <c r="Q387" s="283"/>
      <c r="R387" s="283"/>
      <c r="S387" s="273">
        <v>386</v>
      </c>
    </row>
    <row r="388" spans="1:19" s="82" customFormat="1" ht="15.75">
      <c r="A388" s="274" t="str">
        <f>IFERROR(IF(J388&lt;&gt;"",MAX($A$1:A387)+1,""),"")</f>
        <v/>
      </c>
      <c r="B388" s="275" t="str">
        <f>IFERROR(IF(J388="","",_xlfn.CONCAT($Y$2,_xlfn.CONCAT(IF(LEN(ドッグキャリー!$K$2)=1,0,""),ドッグキャリー!$K$2,_xlfn.CONCAT(IF(LEN(ドッグキャリー!$N$2)=1,0,""),ドッグキャリー!$N$2)))),"")</f>
        <v/>
      </c>
      <c r="C388" s="282"/>
      <c r="D388" s="282"/>
      <c r="E388" s="282"/>
      <c r="F388" s="283"/>
      <c r="G388" s="283"/>
      <c r="H388" s="283"/>
      <c r="I388" s="284" t="str">
        <f>IF(ウエア!N52=0,"",ウエア!E52)</f>
        <v/>
      </c>
      <c r="J388" s="283" t="str">
        <f>IF(ウエア!N52=0,"",ウエア!N52)</f>
        <v/>
      </c>
      <c r="K388" s="283"/>
      <c r="L388" s="283"/>
      <c r="M388" s="283"/>
      <c r="N388" s="283"/>
      <c r="O388" s="283"/>
      <c r="P388" s="283"/>
      <c r="Q388" s="283"/>
      <c r="R388" s="283"/>
      <c r="S388" s="273">
        <v>387</v>
      </c>
    </row>
    <row r="389" spans="1:19" s="82" customFormat="1" ht="15.75">
      <c r="A389" s="274" t="str">
        <f>IFERROR(IF(J389&lt;&gt;"",MAX($A$1:A388)+1,""),"")</f>
        <v/>
      </c>
      <c r="B389" s="275" t="str">
        <f>IFERROR(IF(J389="","",_xlfn.CONCAT($Y$2,_xlfn.CONCAT(IF(LEN(ドッグキャリー!$K$2)=1,0,""),ドッグキャリー!$K$2,_xlfn.CONCAT(IF(LEN(ドッグキャリー!$N$2)=1,0,""),ドッグキャリー!$N$2)))),"")</f>
        <v/>
      </c>
      <c r="C389" s="282"/>
      <c r="D389" s="282"/>
      <c r="E389" s="282"/>
      <c r="F389" s="283"/>
      <c r="G389" s="283"/>
      <c r="H389" s="283"/>
      <c r="I389" s="284" t="str">
        <f>IF(ウエア!N53=0,"",ウエア!E53)</f>
        <v/>
      </c>
      <c r="J389" s="283" t="str">
        <f>IF(ウエア!N53=0,"",ウエア!N53)</f>
        <v/>
      </c>
      <c r="K389" s="283"/>
      <c r="L389" s="283"/>
      <c r="M389" s="283"/>
      <c r="N389" s="283"/>
      <c r="O389" s="283"/>
      <c r="P389" s="283"/>
      <c r="Q389" s="283"/>
      <c r="R389" s="283"/>
      <c r="S389" s="273">
        <v>388</v>
      </c>
    </row>
    <row r="390" spans="1:19" s="82" customFormat="1" ht="15.75">
      <c r="A390" s="274" t="str">
        <f>IFERROR(IF(J390&lt;&gt;"",MAX($A$1:A389)+1,""),"")</f>
        <v/>
      </c>
      <c r="B390" s="275" t="str">
        <f>IFERROR(IF(J390="","",_xlfn.CONCAT($Y$2,_xlfn.CONCAT(IF(LEN(ドッグキャリー!$K$2)=1,0,""),ドッグキャリー!$K$2,_xlfn.CONCAT(IF(LEN(ドッグキャリー!$N$2)=1,0,""),ドッグキャリー!$N$2)))),"")</f>
        <v/>
      </c>
      <c r="C390" s="282"/>
      <c r="D390" s="282"/>
      <c r="E390" s="282"/>
      <c r="F390" s="283"/>
      <c r="G390" s="283"/>
      <c r="H390" s="283"/>
      <c r="I390" s="284" t="str">
        <f>IF(ウエア!N54=0,"",ウエア!E54)</f>
        <v/>
      </c>
      <c r="J390" s="283" t="str">
        <f>IF(ウエア!N54=0,"",ウエア!N54)</f>
        <v/>
      </c>
      <c r="K390" s="283"/>
      <c r="L390" s="283"/>
      <c r="M390" s="283"/>
      <c r="N390" s="283"/>
      <c r="O390" s="283"/>
      <c r="P390" s="283"/>
      <c r="Q390" s="283"/>
      <c r="R390" s="283"/>
      <c r="S390" s="273">
        <v>389</v>
      </c>
    </row>
    <row r="391" spans="1:19" s="82" customFormat="1" ht="15.75">
      <c r="A391" s="274" t="str">
        <f>IFERROR(IF(J391&lt;&gt;"",MAX($A$1:A390)+1,""),"")</f>
        <v/>
      </c>
      <c r="B391" s="275" t="str">
        <f>IFERROR(IF(J391="","",_xlfn.CONCAT($Y$2,_xlfn.CONCAT(IF(LEN(ドッグキャリー!$K$2)=1,0,""),ドッグキャリー!$K$2,_xlfn.CONCAT(IF(LEN(ドッグキャリー!$N$2)=1,0,""),ドッグキャリー!$N$2)))),"")</f>
        <v/>
      </c>
      <c r="C391" s="282"/>
      <c r="D391" s="282"/>
      <c r="E391" s="282"/>
      <c r="F391" s="283"/>
      <c r="G391" s="283"/>
      <c r="H391" s="283"/>
      <c r="I391" s="284" t="str">
        <f>IF(ウエア!N55=0,"",ウエア!E55)</f>
        <v/>
      </c>
      <c r="J391" s="283" t="str">
        <f>IF(ウエア!N55=0,"",ウエア!N55)</f>
        <v/>
      </c>
      <c r="K391" s="283"/>
      <c r="L391" s="283"/>
      <c r="M391" s="283"/>
      <c r="N391" s="283"/>
      <c r="O391" s="283"/>
      <c r="P391" s="283"/>
      <c r="Q391" s="283"/>
      <c r="R391" s="283"/>
      <c r="S391" s="273">
        <v>390</v>
      </c>
    </row>
    <row r="392" spans="1:19" s="82" customFormat="1" ht="15.75">
      <c r="A392" s="274" t="str">
        <f>IFERROR(IF(J392&lt;&gt;"",MAX($A$1:A391)+1,""),"")</f>
        <v/>
      </c>
      <c r="B392" s="275" t="str">
        <f>IFERROR(IF(J392="","",_xlfn.CONCAT($Y$2,_xlfn.CONCAT(IF(LEN(ドッグキャリー!$K$2)=1,0,""),ドッグキャリー!$K$2,_xlfn.CONCAT(IF(LEN(ドッグキャリー!$N$2)=1,0,""),ドッグキャリー!$N$2)))),"")</f>
        <v/>
      </c>
      <c r="C392" s="282"/>
      <c r="D392" s="282"/>
      <c r="E392" s="282"/>
      <c r="F392" s="283"/>
      <c r="G392" s="283"/>
      <c r="H392" s="283"/>
      <c r="I392" s="284" t="str">
        <f>IF(ウエア!N56=0,"",ウエア!E56)</f>
        <v/>
      </c>
      <c r="J392" s="283" t="str">
        <f>IF(ウエア!N56=0,"",ウエア!N56)</f>
        <v/>
      </c>
      <c r="K392" s="283"/>
      <c r="L392" s="283"/>
      <c r="M392" s="283"/>
      <c r="N392" s="283"/>
      <c r="O392" s="283"/>
      <c r="P392" s="283"/>
      <c r="Q392" s="283"/>
      <c r="R392" s="283"/>
      <c r="S392" s="273">
        <v>391</v>
      </c>
    </row>
    <row r="393" spans="1:19" s="82" customFormat="1" ht="15.75">
      <c r="A393" s="274" t="str">
        <f>IFERROR(IF(J393&lt;&gt;"",MAX($A$1:A392)+1,""),"")</f>
        <v/>
      </c>
      <c r="B393" s="275" t="str">
        <f>IFERROR(IF(J393="","",_xlfn.CONCAT($Y$2,_xlfn.CONCAT(IF(LEN(ドッグキャリー!$K$2)=1,0,""),ドッグキャリー!$K$2,_xlfn.CONCAT(IF(LEN(ドッグキャリー!$N$2)=1,0,""),ドッグキャリー!$N$2)))),"")</f>
        <v/>
      </c>
      <c r="C393" s="282"/>
      <c r="D393" s="282"/>
      <c r="E393" s="282"/>
      <c r="F393" s="283"/>
      <c r="G393" s="283"/>
      <c r="H393" s="283"/>
      <c r="I393" s="284" t="str">
        <f>IF(ウエア!N57=0,"",ウエア!E57)</f>
        <v/>
      </c>
      <c r="J393" s="283" t="str">
        <f>IF(ウエア!N57=0,"",ウエア!N57)</f>
        <v/>
      </c>
      <c r="K393" s="283"/>
      <c r="L393" s="283"/>
      <c r="M393" s="283"/>
      <c r="N393" s="283"/>
      <c r="O393" s="283"/>
      <c r="P393" s="283"/>
      <c r="Q393" s="283"/>
      <c r="R393" s="283"/>
      <c r="S393" s="273">
        <v>392</v>
      </c>
    </row>
    <row r="394" spans="1:19" s="82" customFormat="1" ht="15.75">
      <c r="A394" s="274" t="str">
        <f>IFERROR(IF(J394&lt;&gt;"",MAX($A$1:A393)+1,""),"")</f>
        <v/>
      </c>
      <c r="B394" s="275" t="str">
        <f>IFERROR(IF(J394="","",_xlfn.CONCAT($Y$2,_xlfn.CONCAT(IF(LEN(ドッグキャリー!$K$2)=1,0,""),ドッグキャリー!$K$2,_xlfn.CONCAT(IF(LEN(ドッグキャリー!$N$2)=1,0,""),ドッグキャリー!$N$2)))),"")</f>
        <v/>
      </c>
      <c r="C394" s="282"/>
      <c r="D394" s="282"/>
      <c r="E394" s="282"/>
      <c r="F394" s="283"/>
      <c r="G394" s="283"/>
      <c r="H394" s="283"/>
      <c r="I394" s="284" t="str">
        <f>IF(ウエア!N58=0,"",ウエア!E58)</f>
        <v/>
      </c>
      <c r="J394" s="283" t="str">
        <f>IF(ウエア!N58=0,"",ウエア!N58)</f>
        <v/>
      </c>
      <c r="K394" s="283"/>
      <c r="L394" s="283"/>
      <c r="M394" s="283"/>
      <c r="N394" s="283"/>
      <c r="O394" s="283"/>
      <c r="P394" s="283"/>
      <c r="Q394" s="283"/>
      <c r="R394" s="283"/>
      <c r="S394" s="273">
        <v>393</v>
      </c>
    </row>
    <row r="395" spans="1:19" s="82" customFormat="1" ht="15.75">
      <c r="A395" s="274" t="str">
        <f>IFERROR(IF(J395&lt;&gt;"",MAX($A$1:A394)+1,""),"")</f>
        <v/>
      </c>
      <c r="B395" s="275" t="str">
        <f>IFERROR(IF(J395="","",_xlfn.CONCAT($Y$2,_xlfn.CONCAT(IF(LEN(ドッグキャリー!$K$2)=1,0,""),ドッグキャリー!$K$2,_xlfn.CONCAT(IF(LEN(ドッグキャリー!$N$2)=1,0,""),ドッグキャリー!$N$2)))),"")</f>
        <v/>
      </c>
      <c r="C395" s="282"/>
      <c r="D395" s="282"/>
      <c r="E395" s="282"/>
      <c r="F395" s="283"/>
      <c r="G395" s="283"/>
      <c r="H395" s="283"/>
      <c r="I395" s="284" t="str">
        <f>IF(ウエア!N59=0,"",ウエア!E59)</f>
        <v/>
      </c>
      <c r="J395" s="283" t="str">
        <f>IF(ウエア!N59=0,"",ウエア!N59)</f>
        <v/>
      </c>
      <c r="K395" s="283"/>
      <c r="L395" s="283"/>
      <c r="M395" s="283"/>
      <c r="N395" s="283"/>
      <c r="O395" s="283"/>
      <c r="P395" s="283"/>
      <c r="Q395" s="283"/>
      <c r="R395" s="283"/>
      <c r="S395" s="273">
        <v>394</v>
      </c>
    </row>
    <row r="396" spans="1:19" s="82" customFormat="1" ht="15.75">
      <c r="A396" s="274" t="str">
        <f>IFERROR(IF(J396&lt;&gt;"",MAX($A$1:A395)+1,""),"")</f>
        <v/>
      </c>
      <c r="B396" s="275" t="str">
        <f>IFERROR(IF(J396="","",_xlfn.CONCAT($Y$2,_xlfn.CONCAT(IF(LEN(ドッグキャリー!$K$2)=1,0,""),ドッグキャリー!$K$2,_xlfn.CONCAT(IF(LEN(ドッグキャリー!$N$2)=1,0,""),ドッグキャリー!$N$2)))),"")</f>
        <v/>
      </c>
      <c r="C396" s="282"/>
      <c r="D396" s="282"/>
      <c r="E396" s="282"/>
      <c r="F396" s="283"/>
      <c r="G396" s="283"/>
      <c r="H396" s="283"/>
      <c r="I396" s="284" t="str">
        <f>IF(ウエア!N60=0,"",ウエア!E60)</f>
        <v/>
      </c>
      <c r="J396" s="283" t="str">
        <f>IF(ウエア!N60=0,"",ウエア!N60)</f>
        <v/>
      </c>
      <c r="K396" s="283"/>
      <c r="L396" s="283"/>
      <c r="M396" s="283"/>
      <c r="N396" s="283"/>
      <c r="O396" s="283"/>
      <c r="P396" s="283"/>
      <c r="Q396" s="283"/>
      <c r="R396" s="283"/>
      <c r="S396" s="273">
        <v>395</v>
      </c>
    </row>
    <row r="397" spans="1:19" s="82" customFormat="1" ht="15.75">
      <c r="A397" s="274" t="str">
        <f>IFERROR(IF(J397&lt;&gt;"",MAX($A$1:A396)+1,""),"")</f>
        <v/>
      </c>
      <c r="B397" s="275" t="str">
        <f>IFERROR(IF(J397="","",_xlfn.CONCAT($Y$2,_xlfn.CONCAT(IF(LEN(ドッグキャリー!$K$2)=1,0,""),ドッグキャリー!$K$2,_xlfn.CONCAT(IF(LEN(ドッグキャリー!$N$2)=1,0,""),ドッグキャリー!$N$2)))),"")</f>
        <v/>
      </c>
      <c r="C397" s="282"/>
      <c r="D397" s="282"/>
      <c r="E397" s="282"/>
      <c r="F397" s="283"/>
      <c r="G397" s="283"/>
      <c r="H397" s="283"/>
      <c r="I397" s="284" t="str">
        <f>IF(ウエア!N61=0,"",ウエア!E61)</f>
        <v/>
      </c>
      <c r="J397" s="283" t="str">
        <f>IF(ウエア!N61=0,"",ウエア!N61)</f>
        <v/>
      </c>
      <c r="K397" s="283"/>
      <c r="L397" s="283"/>
      <c r="M397" s="283"/>
      <c r="N397" s="283"/>
      <c r="O397" s="283"/>
      <c r="P397" s="283"/>
      <c r="Q397" s="283"/>
      <c r="R397" s="283"/>
      <c r="S397" s="273">
        <v>396</v>
      </c>
    </row>
    <row r="398" spans="1:19" s="82" customFormat="1" ht="15.75">
      <c r="A398" s="274" t="str">
        <f>IFERROR(IF(J398&lt;&gt;"",MAX($A$1:A397)+1,""),"")</f>
        <v/>
      </c>
      <c r="B398" s="275" t="str">
        <f>IFERROR(IF(J398="","",_xlfn.CONCAT($Y$2,_xlfn.CONCAT(IF(LEN(ドッグキャリー!$K$2)=1,0,""),ドッグキャリー!$K$2,_xlfn.CONCAT(IF(LEN(ドッグキャリー!$N$2)=1,0,""),ドッグキャリー!$N$2)))),"")</f>
        <v/>
      </c>
      <c r="C398" s="282"/>
      <c r="D398" s="282"/>
      <c r="E398" s="282"/>
      <c r="F398" s="283"/>
      <c r="G398" s="283"/>
      <c r="H398" s="283"/>
      <c r="I398" s="284" t="str">
        <f>IF(ウエア!N62=0,"",ウエア!E62)</f>
        <v/>
      </c>
      <c r="J398" s="283" t="str">
        <f>IF(ウエア!N62=0,"",ウエア!N62)</f>
        <v/>
      </c>
      <c r="K398" s="283"/>
      <c r="L398" s="283"/>
      <c r="M398" s="283"/>
      <c r="N398" s="283"/>
      <c r="O398" s="283"/>
      <c r="P398" s="283"/>
      <c r="Q398" s="283"/>
      <c r="R398" s="283"/>
      <c r="S398" s="273">
        <v>397</v>
      </c>
    </row>
    <row r="399" spans="1:19" s="82" customFormat="1" ht="15.75">
      <c r="A399" s="274" t="str">
        <f>IFERROR(IF(J399&lt;&gt;"",MAX($A$1:A398)+1,""),"")</f>
        <v/>
      </c>
      <c r="B399" s="275" t="str">
        <f>IFERROR(IF(J399="","",_xlfn.CONCAT($Y$2,_xlfn.CONCAT(IF(LEN(ドッグキャリー!$K$2)=1,0,""),ドッグキャリー!$K$2,_xlfn.CONCAT(IF(LEN(ドッグキャリー!$N$2)=1,0,""),ドッグキャリー!$N$2)))),"")</f>
        <v/>
      </c>
      <c r="C399" s="282"/>
      <c r="D399" s="282"/>
      <c r="E399" s="282"/>
      <c r="F399" s="283"/>
      <c r="G399" s="283"/>
      <c r="H399" s="283"/>
      <c r="I399" s="284" t="str">
        <f>IF(ウエア!N63=0,"",ウエア!E63)</f>
        <v/>
      </c>
      <c r="J399" s="283" t="str">
        <f>IF(ウエア!N63=0,"",ウエア!N63)</f>
        <v/>
      </c>
      <c r="K399" s="283"/>
      <c r="L399" s="283"/>
      <c r="M399" s="283"/>
      <c r="N399" s="283"/>
      <c r="O399" s="283"/>
      <c r="P399" s="283"/>
      <c r="Q399" s="283"/>
      <c r="R399" s="283"/>
      <c r="S399" s="273">
        <v>398</v>
      </c>
    </row>
    <row r="400" spans="1:19" s="82" customFormat="1" ht="15.75">
      <c r="A400" s="274" t="str">
        <f>IFERROR(IF(J400&lt;&gt;"",MAX($A$1:A399)+1,""),"")</f>
        <v/>
      </c>
      <c r="B400" s="275" t="str">
        <f>IFERROR(IF(J400="","",_xlfn.CONCAT($Y$2,_xlfn.CONCAT(IF(LEN(ドッグキャリー!$K$2)=1,0,""),ドッグキャリー!$K$2,_xlfn.CONCAT(IF(LEN(ドッグキャリー!$N$2)=1,0,""),ドッグキャリー!$N$2)))),"")</f>
        <v/>
      </c>
      <c r="C400" s="282"/>
      <c r="D400" s="282"/>
      <c r="E400" s="282"/>
      <c r="F400" s="283"/>
      <c r="G400" s="283"/>
      <c r="H400" s="283"/>
      <c r="I400" s="284" t="str">
        <f>IF(ウエア!N64=0,"",ウエア!E64)</f>
        <v/>
      </c>
      <c r="J400" s="283" t="str">
        <f>IF(ウエア!N64=0,"",ウエア!N64)</f>
        <v/>
      </c>
      <c r="K400" s="283"/>
      <c r="L400" s="283"/>
      <c r="M400" s="283"/>
      <c r="N400" s="283"/>
      <c r="O400" s="283"/>
      <c r="P400" s="283"/>
      <c r="Q400" s="283"/>
      <c r="R400" s="283"/>
      <c r="S400" s="273">
        <v>399</v>
      </c>
    </row>
    <row r="401" spans="1:19" s="82" customFormat="1" ht="15.75">
      <c r="A401" s="274" t="str">
        <f>IFERROR(IF(J401&lt;&gt;"",MAX($A$1:A400)+1,""),"")</f>
        <v/>
      </c>
      <c r="B401" s="275" t="str">
        <f>IFERROR(IF(J401="","",_xlfn.CONCAT($Y$2,_xlfn.CONCAT(IF(LEN(ドッグキャリー!$K$2)=1,0,""),ドッグキャリー!$K$2,_xlfn.CONCAT(IF(LEN(ドッグキャリー!$N$2)=1,0,""),ドッグキャリー!$N$2)))),"")</f>
        <v/>
      </c>
      <c r="C401" s="282"/>
      <c r="D401" s="282"/>
      <c r="E401" s="282"/>
      <c r="F401" s="283"/>
      <c r="G401" s="283"/>
      <c r="H401" s="283"/>
      <c r="I401" s="284" t="str">
        <f>IF(ウエア!N65=0,"",ウエア!E65)</f>
        <v/>
      </c>
      <c r="J401" s="283" t="str">
        <f>IF(ウエア!N65=0,"",ウエア!N65)</f>
        <v/>
      </c>
      <c r="K401" s="283"/>
      <c r="L401" s="283"/>
      <c r="M401" s="283"/>
      <c r="N401" s="283"/>
      <c r="O401" s="283"/>
      <c r="P401" s="283"/>
      <c r="Q401" s="283"/>
      <c r="R401" s="283"/>
      <c r="S401" s="273">
        <v>400</v>
      </c>
    </row>
    <row r="402" spans="1:19" s="82" customFormat="1" ht="15.75">
      <c r="A402" s="274" t="str">
        <f>IFERROR(IF(J402&lt;&gt;"",MAX($A$1:A401)+1,""),"")</f>
        <v/>
      </c>
      <c r="B402" s="275" t="str">
        <f>IFERROR(IF(J402="","",_xlfn.CONCAT($Y$2,_xlfn.CONCAT(IF(LEN(ドッグキャリー!$K$2)=1,0,""),ドッグキャリー!$K$2,_xlfn.CONCAT(IF(LEN(ドッグキャリー!$N$2)=1,0,""),ドッグキャリー!$N$2)))),"")</f>
        <v/>
      </c>
      <c r="C402" s="282"/>
      <c r="D402" s="282"/>
      <c r="E402" s="282"/>
      <c r="F402" s="283"/>
      <c r="G402" s="283"/>
      <c r="H402" s="283"/>
      <c r="I402" s="284" t="str">
        <f>IF(ウエア!N66=0,"",ウエア!E66)</f>
        <v/>
      </c>
      <c r="J402" s="283" t="str">
        <f>IF(ウエア!N66=0,"",ウエア!N66)</f>
        <v/>
      </c>
      <c r="K402" s="283"/>
      <c r="L402" s="283"/>
      <c r="M402" s="283"/>
      <c r="N402" s="283"/>
      <c r="O402" s="283"/>
      <c r="P402" s="283"/>
      <c r="Q402" s="283"/>
      <c r="R402" s="283"/>
      <c r="S402" s="273">
        <v>401</v>
      </c>
    </row>
    <row r="403" spans="1:19" s="82" customFormat="1" ht="15.75">
      <c r="A403" s="274" t="str">
        <f>IFERROR(IF(J403&lt;&gt;"",MAX($A$1:A402)+1,""),"")</f>
        <v/>
      </c>
      <c r="B403" s="275" t="str">
        <f>IFERROR(IF(J403="","",_xlfn.CONCAT($Y$2,_xlfn.CONCAT(IF(LEN(ドッグキャリー!$K$2)=1,0,""),ドッグキャリー!$K$2,_xlfn.CONCAT(IF(LEN(ドッグキャリー!$N$2)=1,0,""),ドッグキャリー!$N$2)))),"")</f>
        <v/>
      </c>
      <c r="C403" s="282"/>
      <c r="D403" s="282"/>
      <c r="E403" s="282"/>
      <c r="F403" s="283"/>
      <c r="G403" s="283"/>
      <c r="H403" s="283"/>
      <c r="I403" s="284" t="str">
        <f>IF(ウエア!N67=0,"",ウエア!E67)</f>
        <v/>
      </c>
      <c r="J403" s="283" t="str">
        <f>IF(ウエア!N67=0,"",ウエア!N67)</f>
        <v/>
      </c>
      <c r="K403" s="283"/>
      <c r="L403" s="283"/>
      <c r="M403" s="283"/>
      <c r="N403" s="283"/>
      <c r="O403" s="283"/>
      <c r="P403" s="283"/>
      <c r="Q403" s="283"/>
      <c r="R403" s="283"/>
      <c r="S403" s="273">
        <v>402</v>
      </c>
    </row>
    <row r="404" spans="1:19" s="82" customFormat="1" ht="15.75">
      <c r="A404" s="274" t="str">
        <f>IFERROR(IF(J404&lt;&gt;"",MAX($A$1:A403)+1,""),"")</f>
        <v/>
      </c>
      <c r="B404" s="275" t="str">
        <f>IFERROR(IF(J404="","",_xlfn.CONCAT($Y$2,_xlfn.CONCAT(IF(LEN(ドッグキャリー!$K$2)=1,0,""),ドッグキャリー!$K$2,_xlfn.CONCAT(IF(LEN(ドッグキャリー!$N$2)=1,0,""),ドッグキャリー!$N$2)))),"")</f>
        <v/>
      </c>
      <c r="C404" s="282"/>
      <c r="D404" s="282"/>
      <c r="E404" s="282"/>
      <c r="F404" s="283"/>
      <c r="G404" s="283"/>
      <c r="H404" s="283"/>
      <c r="I404" s="284" t="str">
        <f>IF(ウエア!N68=0,"",ウエア!E68)</f>
        <v/>
      </c>
      <c r="J404" s="283" t="str">
        <f>IF(ウエア!N68=0,"",ウエア!N68)</f>
        <v/>
      </c>
      <c r="K404" s="283"/>
      <c r="L404" s="283"/>
      <c r="M404" s="283"/>
      <c r="N404" s="283"/>
      <c r="O404" s="283"/>
      <c r="P404" s="283"/>
      <c r="Q404" s="283"/>
      <c r="R404" s="283"/>
      <c r="S404" s="273">
        <v>403</v>
      </c>
    </row>
    <row r="405" spans="1:19" s="82" customFormat="1" ht="15.75">
      <c r="A405" s="274" t="str">
        <f>IFERROR(IF(J405&lt;&gt;"",MAX($A$1:A404)+1,""),"")</f>
        <v/>
      </c>
      <c r="B405" s="275" t="str">
        <f>IFERROR(IF(J405="","",_xlfn.CONCAT($Y$2,_xlfn.CONCAT(IF(LEN(ドッグキャリー!$K$2)=1,0,""),ドッグキャリー!$K$2,_xlfn.CONCAT(IF(LEN(ドッグキャリー!$N$2)=1,0,""),ドッグキャリー!$N$2)))),"")</f>
        <v/>
      </c>
      <c r="C405" s="282"/>
      <c r="D405" s="282"/>
      <c r="E405" s="282"/>
      <c r="F405" s="283"/>
      <c r="G405" s="283"/>
      <c r="H405" s="283"/>
      <c r="I405" s="284" t="str">
        <f>IF(ウエア!N69=0,"",ウエア!E69)</f>
        <v/>
      </c>
      <c r="J405" s="283" t="str">
        <f>IF(ウエア!N69=0,"",ウエア!N69)</f>
        <v/>
      </c>
      <c r="K405" s="283"/>
      <c r="L405" s="283"/>
      <c r="M405" s="283"/>
      <c r="N405" s="283"/>
      <c r="O405" s="283"/>
      <c r="P405" s="283"/>
      <c r="Q405" s="283"/>
      <c r="R405" s="283"/>
      <c r="S405" s="273">
        <v>404</v>
      </c>
    </row>
    <row r="406" spans="1:19" s="82" customFormat="1" ht="15.75">
      <c r="A406" s="274" t="str">
        <f>IFERROR(IF(J406&lt;&gt;"",MAX($A$1:A405)+1,""),"")</f>
        <v/>
      </c>
      <c r="B406" s="275" t="str">
        <f>IFERROR(IF(J406="","",_xlfn.CONCAT($Y$2,_xlfn.CONCAT(IF(LEN(ドッグキャリー!$K$2)=1,0,""),ドッグキャリー!$K$2,_xlfn.CONCAT(IF(LEN(ドッグキャリー!$N$2)=1,0,""),ドッグキャリー!$N$2)))),"")</f>
        <v/>
      </c>
      <c r="C406" s="282"/>
      <c r="D406" s="282"/>
      <c r="E406" s="282"/>
      <c r="F406" s="283"/>
      <c r="G406" s="283"/>
      <c r="H406" s="283"/>
      <c r="I406" s="284" t="str">
        <f>IF(ウエア!N70=0,"",ウエア!E70)</f>
        <v/>
      </c>
      <c r="J406" s="283" t="str">
        <f>IF(ウエア!N70=0,"",ウエア!N70)</f>
        <v/>
      </c>
      <c r="K406" s="283"/>
      <c r="L406" s="283"/>
      <c r="M406" s="283"/>
      <c r="N406" s="283"/>
      <c r="O406" s="283"/>
      <c r="P406" s="283"/>
      <c r="Q406" s="283"/>
      <c r="R406" s="283"/>
      <c r="S406" s="273">
        <v>405</v>
      </c>
    </row>
    <row r="407" spans="1:19" s="82" customFormat="1" ht="15.75">
      <c r="A407" s="274" t="str">
        <f>IFERROR(IF(J407&lt;&gt;"",MAX($A$1:A406)+1,""),"")</f>
        <v/>
      </c>
      <c r="B407" s="275" t="str">
        <f>IFERROR(IF(J407="","",_xlfn.CONCAT($Y$2,_xlfn.CONCAT(IF(LEN(ドッグキャリー!$K$2)=1,0,""),ドッグキャリー!$K$2,_xlfn.CONCAT(IF(LEN(ドッグキャリー!$N$2)=1,0,""),ドッグキャリー!$N$2)))),"")</f>
        <v/>
      </c>
      <c r="C407" s="282"/>
      <c r="D407" s="282"/>
      <c r="E407" s="282"/>
      <c r="F407" s="283"/>
      <c r="G407" s="283"/>
      <c r="H407" s="283"/>
      <c r="I407" s="284" t="str">
        <f>IF(ウエア!N71=0,"",ウエア!E71)</f>
        <v/>
      </c>
      <c r="J407" s="283" t="str">
        <f>IF(ウエア!N71=0,"",ウエア!N71)</f>
        <v/>
      </c>
      <c r="K407" s="283"/>
      <c r="L407" s="283"/>
      <c r="M407" s="283"/>
      <c r="N407" s="283"/>
      <c r="O407" s="283"/>
      <c r="P407" s="283"/>
      <c r="Q407" s="283"/>
      <c r="R407" s="283"/>
      <c r="S407" s="273">
        <v>406</v>
      </c>
    </row>
    <row r="408" spans="1:19" s="82" customFormat="1" ht="15.75">
      <c r="A408" s="274" t="str">
        <f>IFERROR(IF(J408&lt;&gt;"",MAX($A$1:A407)+1,""),"")</f>
        <v/>
      </c>
      <c r="B408" s="275" t="str">
        <f>IFERROR(IF(J408="","",_xlfn.CONCAT($Y$2,_xlfn.CONCAT(IF(LEN(ドッグキャリー!$K$2)=1,0,""),ドッグキャリー!$K$2,_xlfn.CONCAT(IF(LEN(ドッグキャリー!$N$2)=1,0,""),ドッグキャリー!$N$2)))),"")</f>
        <v/>
      </c>
      <c r="C408" s="282"/>
      <c r="D408" s="282"/>
      <c r="E408" s="282"/>
      <c r="F408" s="283"/>
      <c r="G408" s="283"/>
      <c r="H408" s="283"/>
      <c r="I408" s="284" t="str">
        <f>IF(ウエア!N72=0,"",ウエア!E72)</f>
        <v/>
      </c>
      <c r="J408" s="283" t="str">
        <f>IF(ウエア!N72=0,"",ウエア!N72)</f>
        <v/>
      </c>
      <c r="K408" s="283"/>
      <c r="L408" s="283"/>
      <c r="M408" s="283"/>
      <c r="N408" s="283"/>
      <c r="O408" s="283"/>
      <c r="P408" s="283"/>
      <c r="Q408" s="283"/>
      <c r="R408" s="283"/>
      <c r="S408" s="273">
        <v>407</v>
      </c>
    </row>
    <row r="409" spans="1:19" s="82" customFormat="1" ht="15.75">
      <c r="A409" s="274" t="str">
        <f>IFERROR(IF(J409&lt;&gt;"",MAX($A$1:A408)+1,""),"")</f>
        <v/>
      </c>
      <c r="B409" s="275" t="str">
        <f>IFERROR(IF(J409="","",_xlfn.CONCAT($Y$2,_xlfn.CONCAT(IF(LEN(ドッグキャリー!$K$2)=1,0,""),ドッグキャリー!$K$2,_xlfn.CONCAT(IF(LEN(ドッグキャリー!$N$2)=1,0,""),ドッグキャリー!$N$2)))),"")</f>
        <v/>
      </c>
      <c r="C409" s="282"/>
      <c r="D409" s="282"/>
      <c r="E409" s="282"/>
      <c r="F409" s="283"/>
      <c r="G409" s="283"/>
      <c r="H409" s="283"/>
      <c r="I409" s="284" t="str">
        <f>IF(ウエア!N73=0,"",ウエア!E73)</f>
        <v/>
      </c>
      <c r="J409" s="283" t="str">
        <f>IF(ウエア!N73=0,"",ウエア!N73)</f>
        <v/>
      </c>
      <c r="K409" s="283"/>
      <c r="L409" s="283"/>
      <c r="M409" s="283"/>
      <c r="N409" s="283"/>
      <c r="O409" s="283"/>
      <c r="P409" s="283"/>
      <c r="Q409" s="283"/>
      <c r="R409" s="283"/>
      <c r="S409" s="273">
        <v>408</v>
      </c>
    </row>
    <row r="410" spans="1:19" s="82" customFormat="1" ht="15.75">
      <c r="A410" s="274" t="str">
        <f>IFERROR(IF(J410&lt;&gt;"",MAX($A$1:A409)+1,""),"")</f>
        <v/>
      </c>
      <c r="B410" s="275" t="str">
        <f>IFERROR(IF(J410="","",_xlfn.CONCAT($Y$2,_xlfn.CONCAT(IF(LEN(ドッグキャリー!$K$2)=1,0,""),ドッグキャリー!$K$2,_xlfn.CONCAT(IF(LEN(ドッグキャリー!$N$2)=1,0,""),ドッグキャリー!$N$2)))),"")</f>
        <v/>
      </c>
      <c r="C410" s="282"/>
      <c r="D410" s="282"/>
      <c r="E410" s="282"/>
      <c r="F410" s="283"/>
      <c r="G410" s="283"/>
      <c r="H410" s="283"/>
      <c r="I410" s="284" t="str">
        <f>IF(ウエア!N74=0,"",ウエア!E74)</f>
        <v/>
      </c>
      <c r="J410" s="283" t="str">
        <f>IF(ウエア!N74=0,"",ウエア!N74)</f>
        <v/>
      </c>
      <c r="K410" s="283"/>
      <c r="L410" s="283"/>
      <c r="M410" s="283"/>
      <c r="N410" s="283"/>
      <c r="O410" s="283"/>
      <c r="P410" s="283"/>
      <c r="Q410" s="283"/>
      <c r="R410" s="283"/>
      <c r="S410" s="273">
        <v>409</v>
      </c>
    </row>
    <row r="411" spans="1:19" s="82" customFormat="1" ht="15.75">
      <c r="A411" s="274" t="str">
        <f>IFERROR(IF(J411&lt;&gt;"",MAX($A$1:A410)+1,""),"")</f>
        <v/>
      </c>
      <c r="B411" s="275" t="str">
        <f>IFERROR(IF(J411="","",_xlfn.CONCAT($Y$2,_xlfn.CONCAT(IF(LEN(ドッグキャリー!$K$2)=1,0,""),ドッグキャリー!$K$2,_xlfn.CONCAT(IF(LEN(ドッグキャリー!$N$2)=1,0,""),ドッグキャリー!$N$2)))),"")</f>
        <v/>
      </c>
      <c r="C411" s="282"/>
      <c r="D411" s="282"/>
      <c r="E411" s="282"/>
      <c r="F411" s="283"/>
      <c r="G411" s="283"/>
      <c r="H411" s="283"/>
      <c r="I411" s="284" t="str">
        <f>IF(ウエア!N75=0,"",ウエア!E75)</f>
        <v/>
      </c>
      <c r="J411" s="283" t="str">
        <f>IF(ウエア!N75=0,"",ウエア!N75)</f>
        <v/>
      </c>
      <c r="K411" s="283"/>
      <c r="L411" s="283"/>
      <c r="M411" s="283"/>
      <c r="N411" s="283"/>
      <c r="O411" s="283"/>
      <c r="P411" s="283"/>
      <c r="Q411" s="283"/>
      <c r="R411" s="283"/>
      <c r="S411" s="273">
        <v>410</v>
      </c>
    </row>
    <row r="412" spans="1:19" s="82" customFormat="1" ht="15.75">
      <c r="A412" s="274" t="str">
        <f>IFERROR(IF(J412&lt;&gt;"",MAX($A$1:A411)+1,""),"")</f>
        <v/>
      </c>
      <c r="B412" s="275" t="str">
        <f>IFERROR(IF(J412="","",_xlfn.CONCAT($Y$2,_xlfn.CONCAT(IF(LEN(ドッグキャリー!$K$2)=1,0,""),ドッグキャリー!$K$2,_xlfn.CONCAT(IF(LEN(ドッグキャリー!$N$2)=1,0,""),ドッグキャリー!$N$2)))),"")</f>
        <v/>
      </c>
      <c r="C412" s="282"/>
      <c r="D412" s="282"/>
      <c r="E412" s="282"/>
      <c r="F412" s="283"/>
      <c r="G412" s="283"/>
      <c r="H412" s="283"/>
      <c r="I412" s="284" t="str">
        <f>IF(ウエア!N76=0,"",ウエア!E76)</f>
        <v/>
      </c>
      <c r="J412" s="283" t="str">
        <f>IF(ウエア!N76=0,"",ウエア!N76)</f>
        <v/>
      </c>
      <c r="K412" s="283"/>
      <c r="L412" s="283"/>
      <c r="M412" s="283"/>
      <c r="N412" s="283"/>
      <c r="O412" s="283"/>
      <c r="P412" s="283"/>
      <c r="Q412" s="283"/>
      <c r="R412" s="283"/>
      <c r="S412" s="273">
        <v>411</v>
      </c>
    </row>
    <row r="413" spans="1:19" s="82" customFormat="1" ht="15.75">
      <c r="A413" s="274" t="str">
        <f>IFERROR(IF(J413&lt;&gt;"",MAX($A$1:A412)+1,""),"")</f>
        <v/>
      </c>
      <c r="B413" s="275" t="str">
        <f>IFERROR(IF(J413="","",_xlfn.CONCAT($Y$2,_xlfn.CONCAT(IF(LEN(ドッグキャリー!$K$2)=1,0,""),ドッグキャリー!$K$2,_xlfn.CONCAT(IF(LEN(ドッグキャリー!$N$2)=1,0,""),ドッグキャリー!$N$2)))),"")</f>
        <v/>
      </c>
      <c r="C413" s="282"/>
      <c r="D413" s="282"/>
      <c r="E413" s="282"/>
      <c r="F413" s="283"/>
      <c r="G413" s="283"/>
      <c r="H413" s="283"/>
      <c r="I413" s="284" t="str">
        <f>IF(ウエア!N77=0,"",ウエア!E77)</f>
        <v/>
      </c>
      <c r="J413" s="283" t="str">
        <f>IF(ウエア!N77=0,"",ウエア!N77)</f>
        <v/>
      </c>
      <c r="K413" s="283"/>
      <c r="L413" s="283"/>
      <c r="M413" s="283"/>
      <c r="N413" s="283"/>
      <c r="O413" s="283"/>
      <c r="P413" s="283"/>
      <c r="Q413" s="283"/>
      <c r="R413" s="283"/>
      <c r="S413" s="273">
        <v>412</v>
      </c>
    </row>
    <row r="414" spans="1:19" s="82" customFormat="1" ht="15.75">
      <c r="A414" s="274" t="str">
        <f>IFERROR(IF(J414&lt;&gt;"",MAX($A$1:A413)+1,""),"")</f>
        <v/>
      </c>
      <c r="B414" s="275" t="str">
        <f>IFERROR(IF(J414="","",_xlfn.CONCAT($Y$2,_xlfn.CONCAT(IF(LEN(ドッグキャリー!$K$2)=1,0,""),ドッグキャリー!$K$2,_xlfn.CONCAT(IF(LEN(ドッグキャリー!$N$2)=1,0,""),ドッグキャリー!$N$2)))),"")</f>
        <v/>
      </c>
      <c r="C414" s="282"/>
      <c r="D414" s="282"/>
      <c r="E414" s="282"/>
      <c r="F414" s="283"/>
      <c r="G414" s="283"/>
      <c r="H414" s="283"/>
      <c r="I414" s="284" t="str">
        <f>IF(ウエア!N78=0,"",ウエア!E78)</f>
        <v/>
      </c>
      <c r="J414" s="283" t="str">
        <f>IF(ウエア!N78=0,"",ウエア!N78)</f>
        <v/>
      </c>
      <c r="K414" s="283"/>
      <c r="L414" s="283"/>
      <c r="M414" s="283"/>
      <c r="N414" s="283"/>
      <c r="O414" s="283"/>
      <c r="P414" s="283"/>
      <c r="Q414" s="283"/>
      <c r="R414" s="283"/>
      <c r="S414" s="273">
        <v>413</v>
      </c>
    </row>
    <row r="415" spans="1:19" s="82" customFormat="1" ht="15.75">
      <c r="A415" s="274" t="str">
        <f>IFERROR(IF(J415&lt;&gt;"",MAX($A$1:A414)+1,""),"")</f>
        <v/>
      </c>
      <c r="B415" s="275" t="str">
        <f>IFERROR(IF(J415="","",_xlfn.CONCAT($Y$2,_xlfn.CONCAT(IF(LEN(ドッグキャリー!$K$2)=1,0,""),ドッグキャリー!$K$2,_xlfn.CONCAT(IF(LEN(ドッグキャリー!$N$2)=1,0,""),ドッグキャリー!$N$2)))),"")</f>
        <v/>
      </c>
      <c r="C415" s="282"/>
      <c r="D415" s="282"/>
      <c r="E415" s="282"/>
      <c r="F415" s="283"/>
      <c r="G415" s="283"/>
      <c r="H415" s="283"/>
      <c r="I415" s="284" t="str">
        <f>IF(ウエア!N79=0,"",ウエア!E79)</f>
        <v/>
      </c>
      <c r="J415" s="283" t="str">
        <f>IF(ウエア!N79=0,"",ウエア!N79)</f>
        <v/>
      </c>
      <c r="K415" s="283"/>
      <c r="L415" s="283"/>
      <c r="M415" s="283"/>
      <c r="N415" s="283"/>
      <c r="O415" s="283"/>
      <c r="P415" s="283"/>
      <c r="Q415" s="283"/>
      <c r="R415" s="283"/>
      <c r="S415" s="273">
        <v>414</v>
      </c>
    </row>
    <row r="416" spans="1:19" s="82" customFormat="1" ht="15.75">
      <c r="A416" s="274" t="str">
        <f>IFERROR(IF(J416&lt;&gt;"",MAX($A$1:A415)+1,""),"")</f>
        <v/>
      </c>
      <c r="B416" s="275" t="str">
        <f>IFERROR(IF(J416="","",_xlfn.CONCAT($Y$2,_xlfn.CONCAT(IF(LEN(ドッグキャリー!$K$2)=1,0,""),ドッグキャリー!$K$2,_xlfn.CONCAT(IF(LEN(ドッグキャリー!$N$2)=1,0,""),ドッグキャリー!$N$2)))),"")</f>
        <v/>
      </c>
      <c r="C416" s="282"/>
      <c r="D416" s="282"/>
      <c r="E416" s="282"/>
      <c r="F416" s="283"/>
      <c r="G416" s="283"/>
      <c r="H416" s="283"/>
      <c r="I416" s="284" t="str">
        <f>IF(ウエア!N80=0,"",ウエア!E80)</f>
        <v/>
      </c>
      <c r="J416" s="283" t="str">
        <f>IF(ウエア!N80=0,"",ウエア!N80)</f>
        <v/>
      </c>
      <c r="K416" s="283"/>
      <c r="L416" s="283"/>
      <c r="M416" s="283"/>
      <c r="N416" s="283"/>
      <c r="O416" s="283"/>
      <c r="P416" s="283"/>
      <c r="Q416" s="283"/>
      <c r="R416" s="283"/>
      <c r="S416" s="273">
        <v>415</v>
      </c>
    </row>
    <row r="417" spans="1:19" s="82" customFormat="1" ht="15.75">
      <c r="A417" s="274" t="str">
        <f>IFERROR(IF(J417&lt;&gt;"",MAX($A$1:A416)+1,""),"")</f>
        <v/>
      </c>
      <c r="B417" s="275" t="str">
        <f>IFERROR(IF(J417="","",_xlfn.CONCAT($Y$2,_xlfn.CONCAT(IF(LEN(ドッグキャリー!$K$2)=1,0,""),ドッグキャリー!$K$2,_xlfn.CONCAT(IF(LEN(ドッグキャリー!$N$2)=1,0,""),ドッグキャリー!$N$2)))),"")</f>
        <v/>
      </c>
      <c r="C417" s="282"/>
      <c r="D417" s="282"/>
      <c r="E417" s="282"/>
      <c r="F417" s="283"/>
      <c r="G417" s="283"/>
      <c r="H417" s="283"/>
      <c r="I417" s="284" t="str">
        <f>IF(ウエア!N81=0,"",ウエア!E81)</f>
        <v/>
      </c>
      <c r="J417" s="283" t="str">
        <f>IF(ウエア!N81=0,"",ウエア!N81)</f>
        <v/>
      </c>
      <c r="K417" s="283"/>
      <c r="L417" s="283"/>
      <c r="M417" s="283"/>
      <c r="N417" s="283"/>
      <c r="O417" s="283"/>
      <c r="P417" s="283"/>
      <c r="Q417" s="283"/>
      <c r="R417" s="283"/>
      <c r="S417" s="273">
        <v>416</v>
      </c>
    </row>
    <row r="418" spans="1:19" s="82" customFormat="1" ht="15.75">
      <c r="A418" s="274" t="str">
        <f>IFERROR(IF(J418&lt;&gt;"",MAX($A$1:A417)+1,""),"")</f>
        <v/>
      </c>
      <c r="B418" s="275" t="str">
        <f>IFERROR(IF(J418="","",_xlfn.CONCAT($Y$2,_xlfn.CONCAT(IF(LEN(ドッグキャリー!$K$2)=1,0,""),ドッグキャリー!$K$2,_xlfn.CONCAT(IF(LEN(ドッグキャリー!$N$2)=1,0,""),ドッグキャリー!$N$2)))),"")</f>
        <v/>
      </c>
      <c r="C418" s="282"/>
      <c r="D418" s="282"/>
      <c r="E418" s="282"/>
      <c r="F418" s="283"/>
      <c r="G418" s="283"/>
      <c r="H418" s="283"/>
      <c r="I418" s="284" t="str">
        <f>IF(ウエア!N82=0,"",ウエア!E82)</f>
        <v/>
      </c>
      <c r="J418" s="283" t="str">
        <f>IF(ウエア!N82=0,"",ウエア!N82)</f>
        <v/>
      </c>
      <c r="K418" s="283"/>
      <c r="L418" s="283"/>
      <c r="M418" s="283"/>
      <c r="N418" s="283"/>
      <c r="O418" s="283"/>
      <c r="P418" s="283"/>
      <c r="Q418" s="283"/>
      <c r="R418" s="283"/>
      <c r="S418" s="273">
        <v>417</v>
      </c>
    </row>
    <row r="419" spans="1:19" s="82" customFormat="1" ht="15.75">
      <c r="A419" s="274" t="str">
        <f>IFERROR(IF(J419&lt;&gt;"",MAX($A$1:A418)+1,""),"")</f>
        <v/>
      </c>
      <c r="B419" s="275" t="str">
        <f>IFERROR(IF(J419="","",_xlfn.CONCAT($Y$2,_xlfn.CONCAT(IF(LEN(ドッグキャリー!$K$2)=1,0,""),ドッグキャリー!$K$2,_xlfn.CONCAT(IF(LEN(ドッグキャリー!$N$2)=1,0,""),ドッグキャリー!$N$2)))),"")</f>
        <v/>
      </c>
      <c r="C419" s="282"/>
      <c r="D419" s="282"/>
      <c r="E419" s="282"/>
      <c r="F419" s="283"/>
      <c r="G419" s="283"/>
      <c r="H419" s="283"/>
      <c r="I419" s="284" t="str">
        <f>IF(ウエア!N83=0,"",ウエア!E83)</f>
        <v/>
      </c>
      <c r="J419" s="283" t="str">
        <f>IF(ウエア!N83=0,"",ウエア!N83)</f>
        <v/>
      </c>
      <c r="K419" s="283"/>
      <c r="L419" s="283"/>
      <c r="M419" s="283"/>
      <c r="N419" s="283"/>
      <c r="O419" s="283"/>
      <c r="P419" s="283"/>
      <c r="Q419" s="283"/>
      <c r="R419" s="283"/>
      <c r="S419" s="273">
        <v>418</v>
      </c>
    </row>
    <row r="420" spans="1:19" s="82" customFormat="1" ht="15.75">
      <c r="A420" s="274" t="str">
        <f>IFERROR(IF(J420&lt;&gt;"",MAX($A$1:A419)+1,""),"")</f>
        <v/>
      </c>
      <c r="B420" s="275" t="str">
        <f>IFERROR(IF(J420="","",_xlfn.CONCAT($Y$2,_xlfn.CONCAT(IF(LEN(ドッグキャリー!$K$2)=1,0,""),ドッグキャリー!$K$2,_xlfn.CONCAT(IF(LEN(ドッグキャリー!$N$2)=1,0,""),ドッグキャリー!$N$2)))),"")</f>
        <v/>
      </c>
      <c r="C420" s="282"/>
      <c r="D420" s="282"/>
      <c r="E420" s="282"/>
      <c r="F420" s="283"/>
      <c r="G420" s="283"/>
      <c r="H420" s="283"/>
      <c r="I420" s="284" t="str">
        <f>IF(ウエア!N84=0,"",ウエア!E84)</f>
        <v/>
      </c>
      <c r="J420" s="283" t="str">
        <f>IF(ウエア!N84=0,"",ウエア!N84)</f>
        <v/>
      </c>
      <c r="K420" s="283"/>
      <c r="L420" s="283"/>
      <c r="M420" s="283"/>
      <c r="N420" s="283"/>
      <c r="O420" s="283"/>
      <c r="P420" s="283"/>
      <c r="Q420" s="283"/>
      <c r="R420" s="283"/>
      <c r="S420" s="273">
        <v>419</v>
      </c>
    </row>
    <row r="421" spans="1:19" s="82" customFormat="1" ht="15.75">
      <c r="A421" s="274" t="str">
        <f>IFERROR(IF(J421&lt;&gt;"",MAX($A$1:A420)+1,""),"")</f>
        <v/>
      </c>
      <c r="B421" s="275" t="str">
        <f>IFERROR(IF(J421="","",_xlfn.CONCAT($Y$2,_xlfn.CONCAT(IF(LEN(ドッグキャリー!$K$2)=1,0,""),ドッグキャリー!$K$2,_xlfn.CONCAT(IF(LEN(ドッグキャリー!$N$2)=1,0,""),ドッグキャリー!$N$2)))),"")</f>
        <v/>
      </c>
      <c r="C421" s="282"/>
      <c r="D421" s="282"/>
      <c r="E421" s="282"/>
      <c r="F421" s="283"/>
      <c r="G421" s="283"/>
      <c r="H421" s="283"/>
      <c r="I421" s="284" t="str">
        <f>IF(ウエア!N85=0,"",ウエア!E85)</f>
        <v/>
      </c>
      <c r="J421" s="283" t="str">
        <f>IF(ウエア!N85=0,"",ウエア!N85)</f>
        <v/>
      </c>
      <c r="K421" s="283"/>
      <c r="L421" s="283"/>
      <c r="M421" s="283"/>
      <c r="N421" s="283"/>
      <c r="O421" s="283"/>
      <c r="P421" s="283"/>
      <c r="Q421" s="283"/>
      <c r="R421" s="283"/>
      <c r="S421" s="273">
        <v>420</v>
      </c>
    </row>
    <row r="422" spans="1:19" s="82" customFormat="1" ht="15.75">
      <c r="A422" s="274" t="str">
        <f>IFERROR(IF(J422&lt;&gt;"",MAX($A$1:A421)+1,""),"")</f>
        <v/>
      </c>
      <c r="B422" s="275" t="str">
        <f>IFERROR(IF(J422="","",_xlfn.CONCAT($Y$2,_xlfn.CONCAT(IF(LEN(ドッグキャリー!$K$2)=1,0,""),ドッグキャリー!$K$2,_xlfn.CONCAT(IF(LEN(ドッグキャリー!$N$2)=1,0,""),ドッグキャリー!$N$2)))),"")</f>
        <v/>
      </c>
      <c r="C422" s="282"/>
      <c r="D422" s="282"/>
      <c r="E422" s="282"/>
      <c r="F422" s="283"/>
      <c r="G422" s="283"/>
      <c r="H422" s="283"/>
      <c r="I422" s="284" t="str">
        <f>IF(ウエア!N86=0,"",ウエア!E86)</f>
        <v/>
      </c>
      <c r="J422" s="283" t="str">
        <f>IF(ウエア!N86=0,"",ウエア!N86)</f>
        <v/>
      </c>
      <c r="K422" s="283"/>
      <c r="L422" s="283"/>
      <c r="M422" s="283"/>
      <c r="N422" s="283"/>
      <c r="O422" s="283"/>
      <c r="P422" s="283"/>
      <c r="Q422" s="283"/>
      <c r="R422" s="283"/>
      <c r="S422" s="273">
        <v>421</v>
      </c>
    </row>
    <row r="423" spans="1:19" s="82" customFormat="1" ht="15.75">
      <c r="A423" s="274" t="str">
        <f>IFERROR(IF(J423&lt;&gt;"",MAX($A$1:A422)+1,""),"")</f>
        <v/>
      </c>
      <c r="B423" s="275" t="str">
        <f>IFERROR(IF(J423="","",_xlfn.CONCAT($Y$2,_xlfn.CONCAT(IF(LEN(ドッグキャリー!$K$2)=1,0,""),ドッグキャリー!$K$2,_xlfn.CONCAT(IF(LEN(ドッグキャリー!$N$2)=1,0,""),ドッグキャリー!$N$2)))),"")</f>
        <v/>
      </c>
      <c r="C423" s="282"/>
      <c r="D423" s="282"/>
      <c r="E423" s="282"/>
      <c r="F423" s="283"/>
      <c r="G423" s="283"/>
      <c r="H423" s="283"/>
      <c r="I423" s="284" t="str">
        <f>IF(ウエア!N87=0,"",ウエア!E87)</f>
        <v/>
      </c>
      <c r="J423" s="283" t="str">
        <f>IF(ウエア!N87=0,"",ウエア!N87)</f>
        <v/>
      </c>
      <c r="K423" s="283"/>
      <c r="L423" s="283"/>
      <c r="M423" s="283"/>
      <c r="N423" s="283"/>
      <c r="O423" s="283"/>
      <c r="P423" s="283"/>
      <c r="Q423" s="283"/>
      <c r="R423" s="283"/>
      <c r="S423" s="273">
        <v>422</v>
      </c>
    </row>
    <row r="424" spans="1:19" s="82" customFormat="1" ht="15.75">
      <c r="A424" s="274" t="str">
        <f>IFERROR(IF(J424&lt;&gt;"",MAX($A$1:A423)+1,""),"")</f>
        <v/>
      </c>
      <c r="B424" s="275" t="str">
        <f>IFERROR(IF(J424="","",_xlfn.CONCAT($Y$2,_xlfn.CONCAT(IF(LEN(ドッグキャリー!$K$2)=1,0,""),ドッグキャリー!$K$2,_xlfn.CONCAT(IF(LEN(ドッグキャリー!$N$2)=1,0,""),ドッグキャリー!$N$2)))),"")</f>
        <v/>
      </c>
      <c r="C424" s="282"/>
      <c r="D424" s="282"/>
      <c r="E424" s="282"/>
      <c r="F424" s="283"/>
      <c r="G424" s="283"/>
      <c r="H424" s="283"/>
      <c r="I424" s="284" t="str">
        <f>IF(ウエア!N88=0,"",ウエア!E88)</f>
        <v/>
      </c>
      <c r="J424" s="283" t="str">
        <f>IF(ウエア!N88=0,"",ウエア!N88)</f>
        <v/>
      </c>
      <c r="K424" s="283"/>
      <c r="L424" s="283"/>
      <c r="M424" s="283"/>
      <c r="N424" s="283"/>
      <c r="O424" s="283"/>
      <c r="P424" s="283"/>
      <c r="Q424" s="283"/>
      <c r="R424" s="283"/>
      <c r="S424" s="273">
        <v>423</v>
      </c>
    </row>
    <row r="425" spans="1:19" s="82" customFormat="1" ht="15.75">
      <c r="A425" s="274" t="str">
        <f>IFERROR(IF(J425&lt;&gt;"",MAX($A$1:A424)+1,""),"")</f>
        <v/>
      </c>
      <c r="B425" s="275" t="str">
        <f>IFERROR(IF(J425="","",_xlfn.CONCAT($Y$2,_xlfn.CONCAT(IF(LEN(ドッグキャリー!$K$2)=1,0,""),ドッグキャリー!$K$2,_xlfn.CONCAT(IF(LEN(ドッグキャリー!$N$2)=1,0,""),ドッグキャリー!$N$2)))),"")</f>
        <v/>
      </c>
      <c r="C425" s="282"/>
      <c r="D425" s="282"/>
      <c r="E425" s="282"/>
      <c r="F425" s="283"/>
      <c r="G425" s="283"/>
      <c r="H425" s="283"/>
      <c r="I425" s="284" t="str">
        <f>IF(ウエア!N89=0,"",ウエア!E89)</f>
        <v/>
      </c>
      <c r="J425" s="283" t="str">
        <f>IF(ウエア!N89=0,"",ウエア!N89)</f>
        <v/>
      </c>
      <c r="K425" s="283"/>
      <c r="L425" s="283"/>
      <c r="M425" s="283"/>
      <c r="N425" s="283"/>
      <c r="O425" s="283"/>
      <c r="P425" s="283"/>
      <c r="Q425" s="283"/>
      <c r="R425" s="283"/>
      <c r="S425" s="273">
        <v>424</v>
      </c>
    </row>
    <row r="426" spans="1:19" s="82" customFormat="1" ht="15.75">
      <c r="A426" s="274" t="str">
        <f>IFERROR(IF(J426&lt;&gt;"",MAX($A$1:A425)+1,""),"")</f>
        <v/>
      </c>
      <c r="B426" s="275" t="str">
        <f>IFERROR(IF(J426="","",_xlfn.CONCAT($Y$2,_xlfn.CONCAT(IF(LEN(ドッグキャリー!$K$2)=1,0,""),ドッグキャリー!$K$2,_xlfn.CONCAT(IF(LEN(ドッグキャリー!$N$2)=1,0,""),ドッグキャリー!$N$2)))),"")</f>
        <v/>
      </c>
      <c r="C426" s="282"/>
      <c r="D426" s="282"/>
      <c r="E426" s="282"/>
      <c r="F426" s="283"/>
      <c r="G426" s="283"/>
      <c r="H426" s="283"/>
      <c r="I426" s="284" t="str">
        <f>IF(ウエア!N90=0,"",ウエア!E90)</f>
        <v/>
      </c>
      <c r="J426" s="283" t="str">
        <f>IF(ウエア!N90=0,"",ウエア!N90)</f>
        <v/>
      </c>
      <c r="K426" s="283"/>
      <c r="L426" s="283"/>
      <c r="M426" s="283"/>
      <c r="N426" s="283"/>
      <c r="O426" s="283"/>
      <c r="P426" s="283"/>
      <c r="Q426" s="283"/>
      <c r="R426" s="283"/>
      <c r="S426" s="273">
        <v>425</v>
      </c>
    </row>
    <row r="427" spans="1:19" s="82" customFormat="1" ht="15.75">
      <c r="A427" s="274" t="str">
        <f>IFERROR(IF(J427&lt;&gt;"",MAX($A$1:A426)+1,""),"")</f>
        <v/>
      </c>
      <c r="B427" s="275" t="str">
        <f>IFERROR(IF(J427="","",_xlfn.CONCAT($Y$2,_xlfn.CONCAT(IF(LEN(ドッグキャリー!$K$2)=1,0,""),ドッグキャリー!$K$2,_xlfn.CONCAT(IF(LEN(ドッグキャリー!$N$2)=1,0,""),ドッグキャリー!$N$2)))),"")</f>
        <v/>
      </c>
      <c r="C427" s="282"/>
      <c r="D427" s="282"/>
      <c r="E427" s="282"/>
      <c r="F427" s="283"/>
      <c r="G427" s="283"/>
      <c r="H427" s="283"/>
      <c r="I427" s="284" t="str">
        <f>IF(ウエア!N91=0,"",ウエア!E91)</f>
        <v/>
      </c>
      <c r="J427" s="283" t="str">
        <f>IF(ウエア!N91=0,"",ウエア!N91)</f>
        <v/>
      </c>
      <c r="K427" s="283"/>
      <c r="L427" s="283"/>
      <c r="M427" s="283"/>
      <c r="N427" s="283"/>
      <c r="O427" s="283"/>
      <c r="P427" s="283"/>
      <c r="Q427" s="283"/>
      <c r="R427" s="283"/>
      <c r="S427" s="273">
        <v>426</v>
      </c>
    </row>
    <row r="428" spans="1:19" s="82" customFormat="1" ht="15.75">
      <c r="A428" s="274" t="str">
        <f>IFERROR(IF(J428&lt;&gt;"",MAX($A$1:A427)+1,""),"")</f>
        <v/>
      </c>
      <c r="B428" s="275" t="str">
        <f>IFERROR(IF(J428="","",_xlfn.CONCAT($Y$2,_xlfn.CONCAT(IF(LEN(ドッグキャリー!$K$2)=1,0,""),ドッグキャリー!$K$2,_xlfn.CONCAT(IF(LEN(ドッグキャリー!$N$2)=1,0,""),ドッグキャリー!$N$2)))),"")</f>
        <v/>
      </c>
      <c r="C428" s="282"/>
      <c r="D428" s="282"/>
      <c r="E428" s="282"/>
      <c r="F428" s="283"/>
      <c r="G428" s="283"/>
      <c r="H428" s="283"/>
      <c r="I428" s="284" t="str">
        <f>IF(ウエア!N92=0,"",ウエア!E92)</f>
        <v/>
      </c>
      <c r="J428" s="283" t="str">
        <f>IF(ウエア!N92=0,"",ウエア!N92)</f>
        <v/>
      </c>
      <c r="K428" s="283"/>
      <c r="L428" s="283"/>
      <c r="M428" s="283"/>
      <c r="N428" s="283"/>
      <c r="O428" s="283"/>
      <c r="P428" s="283"/>
      <c r="Q428" s="283"/>
      <c r="R428" s="283"/>
      <c r="S428" s="273">
        <v>427</v>
      </c>
    </row>
    <row r="429" spans="1:19" s="82" customFormat="1" ht="15.75">
      <c r="A429" s="274" t="str">
        <f>IFERROR(IF(J429&lt;&gt;"",MAX($A$1:A428)+1,""),"")</f>
        <v/>
      </c>
      <c r="B429" s="275" t="str">
        <f>IFERROR(IF(J429="","",_xlfn.CONCAT($Y$2,_xlfn.CONCAT(IF(LEN(ドッグキャリー!$K$2)=1,0,""),ドッグキャリー!$K$2,_xlfn.CONCAT(IF(LEN(ドッグキャリー!$N$2)=1,0,""),ドッグキャリー!$N$2)))),"")</f>
        <v/>
      </c>
      <c r="C429" s="282"/>
      <c r="D429" s="282"/>
      <c r="E429" s="282"/>
      <c r="F429" s="283"/>
      <c r="G429" s="283"/>
      <c r="H429" s="283"/>
      <c r="I429" s="284" t="str">
        <f>IF(ウエア!N93=0,"",ウエア!E93)</f>
        <v/>
      </c>
      <c r="J429" s="283" t="str">
        <f>IF(ウエア!N93=0,"",ウエア!N93)</f>
        <v/>
      </c>
      <c r="K429" s="283"/>
      <c r="L429" s="283"/>
      <c r="M429" s="283"/>
      <c r="N429" s="283"/>
      <c r="O429" s="283"/>
      <c r="P429" s="283"/>
      <c r="Q429" s="283"/>
      <c r="R429" s="283"/>
      <c r="S429" s="273">
        <v>428</v>
      </c>
    </row>
    <row r="430" spans="1:19" s="82" customFormat="1" ht="15.75">
      <c r="A430" s="274" t="str">
        <f>IFERROR(IF(J430&lt;&gt;"",MAX($A$1:A429)+1,""),"")</f>
        <v/>
      </c>
      <c r="B430" s="275" t="str">
        <f>IFERROR(IF(J430="","",_xlfn.CONCAT($Y$2,_xlfn.CONCAT(IF(LEN(ドッグキャリー!$K$2)=1,0,""),ドッグキャリー!$K$2,_xlfn.CONCAT(IF(LEN(ドッグキャリー!$N$2)=1,0,""),ドッグキャリー!$N$2)))),"")</f>
        <v/>
      </c>
      <c r="C430" s="282"/>
      <c r="D430" s="282"/>
      <c r="E430" s="282"/>
      <c r="F430" s="283"/>
      <c r="G430" s="283"/>
      <c r="H430" s="283"/>
      <c r="I430" s="284" t="str">
        <f>IF(ウエア!N94=0,"",ウエア!E94)</f>
        <v/>
      </c>
      <c r="J430" s="283" t="str">
        <f>IF(ウエア!N94=0,"",ウエア!N94)</f>
        <v/>
      </c>
      <c r="K430" s="283"/>
      <c r="L430" s="283"/>
      <c r="M430" s="283"/>
      <c r="N430" s="283"/>
      <c r="O430" s="283"/>
      <c r="P430" s="283"/>
      <c r="Q430" s="283"/>
      <c r="R430" s="283"/>
      <c r="S430" s="273">
        <v>429</v>
      </c>
    </row>
    <row r="431" spans="1:19" s="82" customFormat="1" ht="15.75">
      <c r="A431" s="274" t="str">
        <f>IFERROR(IF(J431&lt;&gt;"",MAX($A$1:A430)+1,""),"")</f>
        <v/>
      </c>
      <c r="B431" s="275" t="str">
        <f>IFERROR(IF(J431="","",_xlfn.CONCAT($Y$2,_xlfn.CONCAT(IF(LEN(ドッグキャリー!$K$2)=1,0,""),ドッグキャリー!$K$2,_xlfn.CONCAT(IF(LEN(ドッグキャリー!$N$2)=1,0,""),ドッグキャリー!$N$2)))),"")</f>
        <v/>
      </c>
      <c r="C431" s="282"/>
      <c r="D431" s="282"/>
      <c r="E431" s="282"/>
      <c r="F431" s="283"/>
      <c r="G431" s="283"/>
      <c r="H431" s="283"/>
      <c r="I431" s="284" t="str">
        <f>IF(ウエア!N95=0,"",ウエア!E95)</f>
        <v/>
      </c>
      <c r="J431" s="283" t="str">
        <f>IF(ウエア!N95=0,"",ウエア!N95)</f>
        <v/>
      </c>
      <c r="K431" s="283"/>
      <c r="L431" s="283"/>
      <c r="M431" s="283"/>
      <c r="N431" s="283"/>
      <c r="O431" s="283"/>
      <c r="P431" s="283"/>
      <c r="Q431" s="283"/>
      <c r="R431" s="283"/>
      <c r="S431" s="273">
        <v>430</v>
      </c>
    </row>
    <row r="432" spans="1:19" s="82" customFormat="1" ht="15.75">
      <c r="A432" s="274" t="str">
        <f>IFERROR(IF(J432&lt;&gt;"",MAX($A$1:A431)+1,""),"")</f>
        <v/>
      </c>
      <c r="B432" s="275" t="str">
        <f>IFERROR(IF(J432="","",_xlfn.CONCAT($Y$2,_xlfn.CONCAT(IF(LEN(ドッグキャリー!$K$2)=1,0,""),ドッグキャリー!$K$2,_xlfn.CONCAT(IF(LEN(ドッグキャリー!$N$2)=1,0,""),ドッグキャリー!$N$2)))),"")</f>
        <v/>
      </c>
      <c r="C432" s="282"/>
      <c r="D432" s="282"/>
      <c r="E432" s="282"/>
      <c r="F432" s="283"/>
      <c r="G432" s="283"/>
      <c r="H432" s="283"/>
      <c r="I432" s="284" t="str">
        <f>IF(ウエア!N96=0,"",ウエア!E96)</f>
        <v/>
      </c>
      <c r="J432" s="283" t="str">
        <f>IF(ウエア!N96=0,"",ウエア!N96)</f>
        <v/>
      </c>
      <c r="K432" s="283"/>
      <c r="L432" s="283"/>
      <c r="M432" s="283"/>
      <c r="N432" s="283"/>
      <c r="O432" s="283"/>
      <c r="P432" s="283"/>
      <c r="Q432" s="283"/>
      <c r="R432" s="283"/>
      <c r="S432" s="273">
        <v>431</v>
      </c>
    </row>
    <row r="433" spans="1:19" s="82" customFormat="1" ht="15.75">
      <c r="A433" s="274" t="str">
        <f>IFERROR(IF(J433&lt;&gt;"",MAX($A$1:A432)+1,""),"")</f>
        <v/>
      </c>
      <c r="B433" s="275" t="str">
        <f>IFERROR(IF(J433="","",_xlfn.CONCAT($Y$2,_xlfn.CONCAT(IF(LEN(ドッグキャリー!$K$2)=1,0,""),ドッグキャリー!$K$2,_xlfn.CONCAT(IF(LEN(ドッグキャリー!$N$2)=1,0,""),ドッグキャリー!$N$2)))),"")</f>
        <v/>
      </c>
      <c r="C433" s="282"/>
      <c r="D433" s="282"/>
      <c r="E433" s="282"/>
      <c r="F433" s="283"/>
      <c r="G433" s="283"/>
      <c r="H433" s="283"/>
      <c r="I433" s="284" t="str">
        <f>IF(ウエア!N97=0,"",ウエア!E97)</f>
        <v/>
      </c>
      <c r="J433" s="283" t="str">
        <f>IF(ウエア!N97=0,"",ウエア!N97)</f>
        <v/>
      </c>
      <c r="K433" s="283"/>
      <c r="L433" s="283"/>
      <c r="M433" s="283"/>
      <c r="N433" s="283"/>
      <c r="O433" s="283"/>
      <c r="P433" s="283"/>
      <c r="Q433" s="283"/>
      <c r="R433" s="283"/>
      <c r="S433" s="273">
        <v>432</v>
      </c>
    </row>
    <row r="434" spans="1:19" s="82" customFormat="1" ht="15.75">
      <c r="A434" s="274" t="str">
        <f>IFERROR(IF(J434&lt;&gt;"",MAX($A$1:A433)+1,""),"")</f>
        <v/>
      </c>
      <c r="B434" s="275" t="str">
        <f>IFERROR(IF(J434="","",_xlfn.CONCAT($Y$2,_xlfn.CONCAT(IF(LEN(ドッグキャリー!$K$2)=1,0,""),ドッグキャリー!$K$2,_xlfn.CONCAT(IF(LEN(ドッグキャリー!$N$2)=1,0,""),ドッグキャリー!$N$2)))),"")</f>
        <v/>
      </c>
      <c r="C434" s="282"/>
      <c r="D434" s="282"/>
      <c r="E434" s="282"/>
      <c r="F434" s="283"/>
      <c r="G434" s="283"/>
      <c r="H434" s="283"/>
      <c r="I434" s="284" t="str">
        <f>IF(ウエア!N98=0,"",ウエア!E98)</f>
        <v/>
      </c>
      <c r="J434" s="283" t="str">
        <f>IF(ウエア!N98=0,"",ウエア!N98)</f>
        <v/>
      </c>
      <c r="K434" s="283"/>
      <c r="L434" s="283"/>
      <c r="M434" s="283"/>
      <c r="N434" s="283"/>
      <c r="O434" s="283"/>
      <c r="P434" s="283"/>
      <c r="Q434" s="283"/>
      <c r="R434" s="283"/>
      <c r="S434" s="273">
        <v>433</v>
      </c>
    </row>
    <row r="435" spans="1:19" s="82" customFormat="1" ht="15.75">
      <c r="A435" s="274" t="str">
        <f>IFERROR(IF(J435&lt;&gt;"",MAX($A$1:A434)+1,""),"")</f>
        <v/>
      </c>
      <c r="B435" s="275" t="str">
        <f>IFERROR(IF(J435="","",_xlfn.CONCAT($Y$2,_xlfn.CONCAT(IF(LEN(ドッグキャリー!$K$2)=1,0,""),ドッグキャリー!$K$2,_xlfn.CONCAT(IF(LEN(ドッグキャリー!$N$2)=1,0,""),ドッグキャリー!$N$2)))),"")</f>
        <v/>
      </c>
      <c r="C435" s="282"/>
      <c r="D435" s="282"/>
      <c r="E435" s="282"/>
      <c r="F435" s="283"/>
      <c r="G435" s="283"/>
      <c r="H435" s="283"/>
      <c r="I435" s="284" t="str">
        <f>IF(ウエア!N99=0,"",ウエア!E99)</f>
        <v/>
      </c>
      <c r="J435" s="283" t="str">
        <f>IF(ウエア!N99=0,"",ウエア!N99)</f>
        <v/>
      </c>
      <c r="K435" s="283"/>
      <c r="L435" s="283"/>
      <c r="M435" s="283"/>
      <c r="N435" s="283"/>
      <c r="O435" s="283"/>
      <c r="P435" s="283"/>
      <c r="Q435" s="283"/>
      <c r="R435" s="283"/>
      <c r="S435" s="273">
        <v>434</v>
      </c>
    </row>
    <row r="436" spans="1:19" s="82" customFormat="1" ht="15.75">
      <c r="A436" s="274" t="str">
        <f>IFERROR(IF(J436&lt;&gt;"",MAX($A$1:A435)+1,""),"")</f>
        <v/>
      </c>
      <c r="B436" s="275" t="str">
        <f>IFERROR(IF(J436="","",_xlfn.CONCAT($Y$2,_xlfn.CONCAT(IF(LEN(ドッグキャリー!$K$2)=1,0,""),ドッグキャリー!$K$2,_xlfn.CONCAT(IF(LEN(ドッグキャリー!$N$2)=1,0,""),ドッグキャリー!$N$2)))),"")</f>
        <v/>
      </c>
      <c r="C436" s="282"/>
      <c r="D436" s="282"/>
      <c r="E436" s="282"/>
      <c r="F436" s="283"/>
      <c r="G436" s="283"/>
      <c r="H436" s="283"/>
      <c r="I436" s="284" t="str">
        <f>IF(ウエア!N100=0,"",ウエア!E100)</f>
        <v/>
      </c>
      <c r="J436" s="283" t="str">
        <f>IF(ウエア!N100=0,"",ウエア!N100)</f>
        <v/>
      </c>
      <c r="K436" s="283"/>
      <c r="L436" s="283"/>
      <c r="M436" s="283"/>
      <c r="N436" s="283"/>
      <c r="O436" s="283"/>
      <c r="P436" s="283"/>
      <c r="Q436" s="283"/>
      <c r="R436" s="283"/>
      <c r="S436" s="273">
        <v>435</v>
      </c>
    </row>
    <row r="437" spans="1:19" s="82" customFormat="1" ht="15.75">
      <c r="A437" s="274" t="str">
        <f>IFERROR(IF(J437&lt;&gt;"",MAX($A$1:A436)+1,""),"")</f>
        <v/>
      </c>
      <c r="B437" s="275" t="str">
        <f>IFERROR(IF(J437="","",_xlfn.CONCAT($Y$2,_xlfn.CONCAT(IF(LEN(ドッグキャリー!$K$2)=1,0,""),ドッグキャリー!$K$2,_xlfn.CONCAT(IF(LEN(ドッグキャリー!$N$2)=1,0,""),ドッグキャリー!$N$2)))),"")</f>
        <v/>
      </c>
      <c r="C437" s="282"/>
      <c r="D437" s="282"/>
      <c r="E437" s="282"/>
      <c r="F437" s="283"/>
      <c r="G437" s="283"/>
      <c r="H437" s="283"/>
      <c r="I437" s="284" t="str">
        <f>IF(ウエア!N101=0,"",ウエア!E101)</f>
        <v/>
      </c>
      <c r="J437" s="283" t="str">
        <f>IF(ウエア!N101=0,"",ウエア!N101)</f>
        <v/>
      </c>
      <c r="K437" s="283"/>
      <c r="L437" s="283"/>
      <c r="M437" s="283"/>
      <c r="N437" s="283"/>
      <c r="O437" s="283"/>
      <c r="P437" s="283"/>
      <c r="Q437" s="283"/>
      <c r="R437" s="283"/>
      <c r="S437" s="273">
        <v>436</v>
      </c>
    </row>
    <row r="438" spans="1:19" s="82" customFormat="1" ht="15.75">
      <c r="A438" s="274" t="str">
        <f>IFERROR(IF(J438&lt;&gt;"",MAX($A$1:A437)+1,""),"")</f>
        <v/>
      </c>
      <c r="B438" s="275" t="str">
        <f>IFERROR(IF(J438="","",_xlfn.CONCAT($Y$2,_xlfn.CONCAT(IF(LEN(ドッグキャリー!$K$2)=1,0,""),ドッグキャリー!$K$2,_xlfn.CONCAT(IF(LEN(ドッグキャリー!$N$2)=1,0,""),ドッグキャリー!$N$2)))),"")</f>
        <v/>
      </c>
      <c r="C438" s="282"/>
      <c r="D438" s="282"/>
      <c r="E438" s="282"/>
      <c r="F438" s="283"/>
      <c r="G438" s="283"/>
      <c r="H438" s="283"/>
      <c r="I438" s="284" t="str">
        <f>IF(ウエア!N102=0,"",ウエア!E102)</f>
        <v/>
      </c>
      <c r="J438" s="283" t="str">
        <f>IF(ウエア!N102=0,"",ウエア!N102)</f>
        <v/>
      </c>
      <c r="K438" s="283"/>
      <c r="L438" s="283"/>
      <c r="M438" s="283"/>
      <c r="N438" s="283"/>
      <c r="O438" s="283"/>
      <c r="P438" s="283"/>
      <c r="Q438" s="283"/>
      <c r="R438" s="283"/>
      <c r="S438" s="273">
        <v>437</v>
      </c>
    </row>
    <row r="439" spans="1:19" s="82" customFormat="1" ht="15.75">
      <c r="A439" s="274" t="str">
        <f>IFERROR(IF(J439&lt;&gt;"",MAX($A$1:A438)+1,""),"")</f>
        <v/>
      </c>
      <c r="B439" s="275" t="str">
        <f>IFERROR(IF(J439="","",_xlfn.CONCAT($Y$2,_xlfn.CONCAT(IF(LEN(ドッグキャリー!$K$2)=1,0,""),ドッグキャリー!$K$2,_xlfn.CONCAT(IF(LEN(ドッグキャリー!$N$2)=1,0,""),ドッグキャリー!$N$2)))),"")</f>
        <v/>
      </c>
      <c r="C439" s="282"/>
      <c r="D439" s="282"/>
      <c r="E439" s="282"/>
      <c r="F439" s="283"/>
      <c r="G439" s="283"/>
      <c r="H439" s="283"/>
      <c r="I439" s="284" t="str">
        <f>IF(ウエア!N103=0,"",ウエア!E103)</f>
        <v/>
      </c>
      <c r="J439" s="283" t="str">
        <f>IF(ウエア!N103=0,"",ウエア!N103)</f>
        <v/>
      </c>
      <c r="K439" s="283"/>
      <c r="L439" s="283"/>
      <c r="M439" s="283"/>
      <c r="N439" s="283"/>
      <c r="O439" s="283"/>
      <c r="P439" s="283"/>
      <c r="Q439" s="283"/>
      <c r="R439" s="283"/>
      <c r="S439" s="273">
        <v>438</v>
      </c>
    </row>
    <row r="440" spans="1:19" s="82" customFormat="1" ht="15.75">
      <c r="A440" s="274" t="str">
        <f>IFERROR(IF(J440&lt;&gt;"",MAX($A$1:A439)+1,""),"")</f>
        <v/>
      </c>
      <c r="B440" s="275" t="str">
        <f>IFERROR(IF(J440="","",_xlfn.CONCAT($Y$2,_xlfn.CONCAT(IF(LEN(ドッグキャリー!$K$2)=1,0,""),ドッグキャリー!$K$2,_xlfn.CONCAT(IF(LEN(ドッグキャリー!$N$2)=1,0,""),ドッグキャリー!$N$2)))),"")</f>
        <v/>
      </c>
      <c r="C440" s="282"/>
      <c r="D440" s="282"/>
      <c r="E440" s="282"/>
      <c r="F440" s="283"/>
      <c r="G440" s="283"/>
      <c r="H440" s="283"/>
      <c r="I440" s="284" t="str">
        <f>IF(ウエア!N104=0,"",ウエア!E104)</f>
        <v/>
      </c>
      <c r="J440" s="283" t="str">
        <f>IF(ウエア!N104=0,"",ウエア!N104)</f>
        <v/>
      </c>
      <c r="K440" s="283"/>
      <c r="L440" s="283"/>
      <c r="M440" s="283"/>
      <c r="N440" s="283"/>
      <c r="O440" s="283"/>
      <c r="P440" s="283"/>
      <c r="Q440" s="283"/>
      <c r="R440" s="283"/>
      <c r="S440" s="273">
        <v>439</v>
      </c>
    </row>
    <row r="441" spans="1:19" s="82" customFormat="1" ht="15.75">
      <c r="A441" s="274" t="str">
        <f>IFERROR(IF(J441&lt;&gt;"",MAX($A$1:A440)+1,""),"")</f>
        <v/>
      </c>
      <c r="B441" s="275" t="str">
        <f>IFERROR(IF(J441="","",_xlfn.CONCAT($Y$2,_xlfn.CONCAT(IF(LEN(ドッグキャリー!$K$2)=1,0,""),ドッグキャリー!$K$2,_xlfn.CONCAT(IF(LEN(ドッグキャリー!$N$2)=1,0,""),ドッグキャリー!$N$2)))),"")</f>
        <v/>
      </c>
      <c r="C441" s="282"/>
      <c r="D441" s="282"/>
      <c r="E441" s="282"/>
      <c r="F441" s="283"/>
      <c r="G441" s="283"/>
      <c r="H441" s="283"/>
      <c r="I441" s="284" t="str">
        <f>IF(ウエア!N105=0,"",ウエア!E105)</f>
        <v/>
      </c>
      <c r="J441" s="283" t="str">
        <f>IF(ウエア!N105=0,"",ウエア!N105)</f>
        <v/>
      </c>
      <c r="K441" s="283"/>
      <c r="L441" s="283"/>
      <c r="M441" s="283"/>
      <c r="N441" s="283"/>
      <c r="O441" s="283"/>
      <c r="P441" s="283"/>
      <c r="Q441" s="283"/>
      <c r="R441" s="283"/>
      <c r="S441" s="273">
        <v>440</v>
      </c>
    </row>
    <row r="442" spans="1:19" s="82" customFormat="1" ht="15.75">
      <c r="A442" s="274" t="str">
        <f>IFERROR(IF(J442&lt;&gt;"",MAX($A$1:A441)+1,""),"")</f>
        <v/>
      </c>
      <c r="B442" s="275" t="str">
        <f>IFERROR(IF(J442="","",_xlfn.CONCAT($Y$2,_xlfn.CONCAT(IF(LEN(ドッグキャリー!$K$2)=1,0,""),ドッグキャリー!$K$2,_xlfn.CONCAT(IF(LEN(ドッグキャリー!$N$2)=1,0,""),ドッグキャリー!$N$2)))),"")</f>
        <v/>
      </c>
      <c r="C442" s="282"/>
      <c r="D442" s="282"/>
      <c r="E442" s="282"/>
      <c r="F442" s="283"/>
      <c r="G442" s="283"/>
      <c r="H442" s="283"/>
      <c r="I442" s="284" t="str">
        <f>IF(ウエア!N106=0,"",ウエア!E106)</f>
        <v/>
      </c>
      <c r="J442" s="283" t="str">
        <f>IF(ウエア!N106=0,"",ウエア!N106)</f>
        <v/>
      </c>
      <c r="K442" s="283"/>
      <c r="L442" s="283"/>
      <c r="M442" s="283"/>
      <c r="N442" s="283"/>
      <c r="O442" s="283"/>
      <c r="P442" s="283"/>
      <c r="Q442" s="283"/>
      <c r="R442" s="283"/>
      <c r="S442" s="273">
        <v>441</v>
      </c>
    </row>
    <row r="443" spans="1:19" s="82" customFormat="1" ht="15.75">
      <c r="A443" s="274" t="str">
        <f>IFERROR(IF(J443&lt;&gt;"",MAX($A$1:A442)+1,""),"")</f>
        <v/>
      </c>
      <c r="B443" s="275" t="str">
        <f>IFERROR(IF(J443="","",_xlfn.CONCAT($Y$2,_xlfn.CONCAT(IF(LEN(ドッグキャリー!$K$2)=1,0,""),ドッグキャリー!$K$2,_xlfn.CONCAT(IF(LEN(ドッグキャリー!$N$2)=1,0,""),ドッグキャリー!$N$2)))),"")</f>
        <v/>
      </c>
      <c r="C443" s="282"/>
      <c r="D443" s="282"/>
      <c r="E443" s="282"/>
      <c r="F443" s="283"/>
      <c r="G443" s="283"/>
      <c r="H443" s="283"/>
      <c r="I443" s="284" t="str">
        <f>IF(ウエア!N107=0,"",ウエア!E107)</f>
        <v/>
      </c>
      <c r="J443" s="283" t="str">
        <f>IF(ウエア!N107=0,"",ウエア!N107)</f>
        <v/>
      </c>
      <c r="K443" s="283"/>
      <c r="L443" s="283"/>
      <c r="M443" s="283"/>
      <c r="N443" s="283"/>
      <c r="O443" s="283"/>
      <c r="P443" s="283"/>
      <c r="Q443" s="283"/>
      <c r="R443" s="283"/>
      <c r="S443" s="273">
        <v>442</v>
      </c>
    </row>
    <row r="444" spans="1:19" s="82" customFormat="1" ht="15.75">
      <c r="A444" s="274" t="str">
        <f>IFERROR(IF(J444&lt;&gt;"",MAX($A$1:A443)+1,""),"")</f>
        <v/>
      </c>
      <c r="B444" s="275" t="str">
        <f>IFERROR(IF(J444="","",_xlfn.CONCAT($Y$2,_xlfn.CONCAT(IF(LEN(ドッグキャリー!$K$2)=1,0,""),ドッグキャリー!$K$2,_xlfn.CONCAT(IF(LEN(ドッグキャリー!$N$2)=1,0,""),ドッグキャリー!$N$2)))),"")</f>
        <v/>
      </c>
      <c r="C444" s="282"/>
      <c r="D444" s="282"/>
      <c r="E444" s="282"/>
      <c r="F444" s="283"/>
      <c r="G444" s="283"/>
      <c r="H444" s="283"/>
      <c r="I444" s="284" t="str">
        <f>IF(ウエア!N108=0,"",ウエア!E108)</f>
        <v/>
      </c>
      <c r="J444" s="283" t="str">
        <f>IF(ウエア!N108=0,"",ウエア!N108)</f>
        <v/>
      </c>
      <c r="K444" s="283"/>
      <c r="L444" s="283"/>
      <c r="M444" s="283"/>
      <c r="N444" s="283"/>
      <c r="O444" s="283"/>
      <c r="P444" s="283"/>
      <c r="Q444" s="283"/>
      <c r="R444" s="283"/>
      <c r="S444" s="273">
        <v>443</v>
      </c>
    </row>
    <row r="445" spans="1:19" s="82" customFormat="1" ht="15.75">
      <c r="A445" s="274" t="str">
        <f>IFERROR(IF(J445&lt;&gt;"",MAX($A$1:A444)+1,""),"")</f>
        <v/>
      </c>
      <c r="B445" s="275" t="str">
        <f>IFERROR(IF(J445="","",_xlfn.CONCAT($Y$2,_xlfn.CONCAT(IF(LEN(ドッグキャリー!$K$2)=1,0,""),ドッグキャリー!$K$2,_xlfn.CONCAT(IF(LEN(ドッグキャリー!$N$2)=1,0,""),ドッグキャリー!$N$2)))),"")</f>
        <v/>
      </c>
      <c r="C445" s="282"/>
      <c r="D445" s="282"/>
      <c r="E445" s="282"/>
      <c r="F445" s="283"/>
      <c r="G445" s="283"/>
      <c r="H445" s="283"/>
      <c r="I445" s="284" t="str">
        <f>IF(ウエア!N109=0,"",ウエア!E109)</f>
        <v/>
      </c>
      <c r="J445" s="283" t="str">
        <f>IF(ウエア!N109=0,"",ウエア!N109)</f>
        <v/>
      </c>
      <c r="K445" s="283"/>
      <c r="L445" s="283"/>
      <c r="M445" s="283"/>
      <c r="N445" s="283"/>
      <c r="O445" s="283"/>
      <c r="P445" s="283"/>
      <c r="Q445" s="283"/>
      <c r="R445" s="283"/>
      <c r="S445" s="273">
        <v>444</v>
      </c>
    </row>
    <row r="446" spans="1:19" s="82" customFormat="1" ht="15.75">
      <c r="A446" s="274" t="str">
        <f>IFERROR(IF(J446&lt;&gt;"",MAX($A$1:A445)+1,""),"")</f>
        <v/>
      </c>
      <c r="B446" s="275" t="str">
        <f>IFERROR(IF(J446="","",_xlfn.CONCAT($Y$2,_xlfn.CONCAT(IF(LEN(ドッグキャリー!$K$2)=1,0,""),ドッグキャリー!$K$2,_xlfn.CONCAT(IF(LEN(ドッグキャリー!$N$2)=1,0,""),ドッグキャリー!$N$2)))),"")</f>
        <v/>
      </c>
      <c r="C446" s="282"/>
      <c r="D446" s="282"/>
      <c r="E446" s="282"/>
      <c r="F446" s="283"/>
      <c r="G446" s="283"/>
      <c r="H446" s="283"/>
      <c r="I446" s="284" t="str">
        <f>IF(ウエア!N110=0,"",ウエア!E110)</f>
        <v/>
      </c>
      <c r="J446" s="283" t="str">
        <f>IF(ウエア!N110=0,"",ウエア!N110)</f>
        <v/>
      </c>
      <c r="K446" s="283"/>
      <c r="L446" s="283"/>
      <c r="M446" s="283"/>
      <c r="N446" s="283"/>
      <c r="O446" s="283"/>
      <c r="P446" s="283"/>
      <c r="Q446" s="283"/>
      <c r="R446" s="283"/>
      <c r="S446" s="273">
        <v>445</v>
      </c>
    </row>
    <row r="447" spans="1:19" s="82" customFormat="1" ht="15.75">
      <c r="A447" s="274" t="str">
        <f>IFERROR(IF(J447&lt;&gt;"",MAX($A$1:A446)+1,""),"")</f>
        <v/>
      </c>
      <c r="B447" s="275" t="str">
        <f>IFERROR(IF(J447="","",_xlfn.CONCAT($Y$2,_xlfn.CONCAT(IF(LEN(ドッグキャリー!$K$2)=1,0,""),ドッグキャリー!$K$2,_xlfn.CONCAT(IF(LEN(ドッグキャリー!$N$2)=1,0,""),ドッグキャリー!$N$2)))),"")</f>
        <v/>
      </c>
      <c r="C447" s="282"/>
      <c r="D447" s="282"/>
      <c r="E447" s="282"/>
      <c r="F447" s="283"/>
      <c r="G447" s="283"/>
      <c r="H447" s="283"/>
      <c r="I447" s="284" t="str">
        <f>IF(ウエア!N111=0,"",ウエア!E111)</f>
        <v/>
      </c>
      <c r="J447" s="283" t="str">
        <f>IF(ウエア!N111=0,"",ウエア!N111)</f>
        <v/>
      </c>
      <c r="K447" s="283"/>
      <c r="L447" s="283"/>
      <c r="M447" s="283"/>
      <c r="N447" s="283"/>
      <c r="O447" s="283"/>
      <c r="P447" s="283"/>
      <c r="Q447" s="283"/>
      <c r="R447" s="283"/>
      <c r="S447" s="273">
        <v>446</v>
      </c>
    </row>
    <row r="448" spans="1:19" s="82" customFormat="1" ht="15.75">
      <c r="A448" s="274" t="str">
        <f>IFERROR(IF(J448&lt;&gt;"",MAX($A$1:A447)+1,""),"")</f>
        <v/>
      </c>
      <c r="B448" s="275" t="str">
        <f>IFERROR(IF(J448="","",_xlfn.CONCAT($Y$2,_xlfn.CONCAT(IF(LEN(ドッグキャリー!$K$2)=1,0,""),ドッグキャリー!$K$2,_xlfn.CONCAT(IF(LEN(ドッグキャリー!$N$2)=1,0,""),ドッグキャリー!$N$2)))),"")</f>
        <v/>
      </c>
      <c r="C448" s="282"/>
      <c r="D448" s="282"/>
      <c r="E448" s="282"/>
      <c r="F448" s="283"/>
      <c r="G448" s="283"/>
      <c r="H448" s="283"/>
      <c r="I448" s="284" t="str">
        <f>IF(ウエア!N112=0,"",ウエア!E112)</f>
        <v/>
      </c>
      <c r="J448" s="283" t="str">
        <f>IF(ウエア!N112=0,"",ウエア!N112)</f>
        <v/>
      </c>
      <c r="K448" s="283"/>
      <c r="L448" s="283"/>
      <c r="M448" s="283"/>
      <c r="N448" s="283"/>
      <c r="O448" s="283"/>
      <c r="P448" s="283"/>
      <c r="Q448" s="283"/>
      <c r="R448" s="283"/>
      <c r="S448" s="273">
        <v>447</v>
      </c>
    </row>
    <row r="449" spans="1:19" s="82" customFormat="1" ht="15.75">
      <c r="A449" s="274" t="str">
        <f>IFERROR(IF(J449&lt;&gt;"",MAX($A$1:A448)+1,""),"")</f>
        <v/>
      </c>
      <c r="B449" s="275" t="str">
        <f>IFERROR(IF(J449="","",_xlfn.CONCAT($Y$2,_xlfn.CONCAT(IF(LEN(ドッグキャリー!$K$2)=1,0,""),ドッグキャリー!$K$2,_xlfn.CONCAT(IF(LEN(ドッグキャリー!$N$2)=1,0,""),ドッグキャリー!$N$2)))),"")</f>
        <v/>
      </c>
      <c r="C449" s="282"/>
      <c r="D449" s="282"/>
      <c r="E449" s="282"/>
      <c r="F449" s="283"/>
      <c r="G449" s="283"/>
      <c r="H449" s="283"/>
      <c r="I449" s="284" t="str">
        <f>IF(ウエア!N113=0,"",ウエア!E113)</f>
        <v/>
      </c>
      <c r="J449" s="283" t="str">
        <f>IF(ウエア!N113=0,"",ウエア!N113)</f>
        <v/>
      </c>
      <c r="K449" s="283"/>
      <c r="L449" s="283"/>
      <c r="M449" s="283"/>
      <c r="N449" s="283"/>
      <c r="O449" s="283"/>
      <c r="P449" s="283"/>
      <c r="Q449" s="283"/>
      <c r="R449" s="283"/>
      <c r="S449" s="273">
        <v>448</v>
      </c>
    </row>
    <row r="450" spans="1:19" s="82" customFormat="1" ht="15.75">
      <c r="A450" s="274" t="str">
        <f>IFERROR(IF(J450&lt;&gt;"",MAX($A$1:A449)+1,""),"")</f>
        <v/>
      </c>
      <c r="B450" s="275" t="str">
        <f>IFERROR(IF(J450="","",_xlfn.CONCAT($Y$2,_xlfn.CONCAT(IF(LEN(ドッグキャリー!$K$2)=1,0,""),ドッグキャリー!$K$2,_xlfn.CONCAT(IF(LEN(ドッグキャリー!$N$2)=1,0,""),ドッグキャリー!$N$2)))),"")</f>
        <v/>
      </c>
      <c r="C450" s="282"/>
      <c r="D450" s="282"/>
      <c r="E450" s="282"/>
      <c r="F450" s="283"/>
      <c r="G450" s="283"/>
      <c r="H450" s="283"/>
      <c r="I450" s="284" t="str">
        <f>IF(ウエア!N114=0,"",ウエア!E114)</f>
        <v/>
      </c>
      <c r="J450" s="283" t="str">
        <f>IF(ウエア!N114=0,"",ウエア!N114)</f>
        <v/>
      </c>
      <c r="K450" s="283"/>
      <c r="L450" s="283"/>
      <c r="M450" s="283"/>
      <c r="N450" s="283"/>
      <c r="O450" s="283"/>
      <c r="P450" s="283"/>
      <c r="Q450" s="283"/>
      <c r="R450" s="283"/>
      <c r="S450" s="273">
        <v>449</v>
      </c>
    </row>
    <row r="451" spans="1:19" s="82" customFormat="1" ht="15.75">
      <c r="A451" s="274" t="str">
        <f>IFERROR(IF(J451&lt;&gt;"",MAX($A$1:A450)+1,""),"")</f>
        <v/>
      </c>
      <c r="B451" s="275" t="str">
        <f>IFERROR(IF(J451="","",_xlfn.CONCAT($Y$2,_xlfn.CONCAT(IF(LEN(ドッグキャリー!$K$2)=1,0,""),ドッグキャリー!$K$2,_xlfn.CONCAT(IF(LEN(ドッグキャリー!$N$2)=1,0,""),ドッグキャリー!$N$2)))),"")</f>
        <v/>
      </c>
      <c r="C451" s="282"/>
      <c r="D451" s="282"/>
      <c r="E451" s="282"/>
      <c r="F451" s="283"/>
      <c r="G451" s="283"/>
      <c r="H451" s="283"/>
      <c r="I451" s="284" t="str">
        <f>IF(ウエア!N115=0,"",ウエア!E115)</f>
        <v/>
      </c>
      <c r="J451" s="283" t="str">
        <f>IF(ウエア!N115=0,"",ウエア!N115)</f>
        <v/>
      </c>
      <c r="K451" s="283"/>
      <c r="L451" s="283"/>
      <c r="M451" s="283"/>
      <c r="N451" s="283"/>
      <c r="O451" s="283"/>
      <c r="P451" s="283"/>
      <c r="Q451" s="283"/>
      <c r="R451" s="283"/>
      <c r="S451" s="273">
        <v>450</v>
      </c>
    </row>
    <row r="452" spans="1:19" s="82" customFormat="1" ht="15.75">
      <c r="A452" s="274" t="str">
        <f>IFERROR(IF(J452&lt;&gt;"",MAX($A$1:A451)+1,""),"")</f>
        <v/>
      </c>
      <c r="B452" s="275" t="str">
        <f>IFERROR(IF(J452="","",_xlfn.CONCAT($Y$2,_xlfn.CONCAT(IF(LEN(ドッグキャリー!$K$2)=1,0,""),ドッグキャリー!$K$2,_xlfn.CONCAT(IF(LEN(ドッグキャリー!$N$2)=1,0,""),ドッグキャリー!$N$2)))),"")</f>
        <v/>
      </c>
      <c r="C452" s="282"/>
      <c r="D452" s="282"/>
      <c r="E452" s="282"/>
      <c r="F452" s="283"/>
      <c r="G452" s="283"/>
      <c r="H452" s="283"/>
      <c r="I452" s="284" t="str">
        <f>IF(ウエア!N116=0,"",ウエア!E116)</f>
        <v/>
      </c>
      <c r="J452" s="283" t="str">
        <f>IF(ウエア!N116=0,"",ウエア!N116)</f>
        <v/>
      </c>
      <c r="K452" s="283"/>
      <c r="L452" s="283"/>
      <c r="M452" s="283"/>
      <c r="N452" s="283"/>
      <c r="O452" s="283"/>
      <c r="P452" s="283"/>
      <c r="Q452" s="283"/>
      <c r="R452" s="283"/>
      <c r="S452" s="273">
        <v>451</v>
      </c>
    </row>
    <row r="453" spans="1:19" s="82" customFormat="1" ht="15.75">
      <c r="A453" s="274" t="str">
        <f>IFERROR(IF(J453&lt;&gt;"",MAX($A$1:A452)+1,""),"")</f>
        <v/>
      </c>
      <c r="B453" s="275" t="str">
        <f>IFERROR(IF(J453="","",_xlfn.CONCAT($Y$2,_xlfn.CONCAT(IF(LEN(ドッグキャリー!$K$2)=1,0,""),ドッグキャリー!$K$2,_xlfn.CONCAT(IF(LEN(ドッグキャリー!$N$2)=1,0,""),ドッグキャリー!$N$2)))),"")</f>
        <v/>
      </c>
      <c r="C453" s="282"/>
      <c r="D453" s="282"/>
      <c r="E453" s="282"/>
      <c r="F453" s="283"/>
      <c r="G453" s="283"/>
      <c r="H453" s="283"/>
      <c r="I453" s="284" t="str">
        <f>IF(ウエア!N117=0,"",ウエア!E117)</f>
        <v/>
      </c>
      <c r="J453" s="283" t="str">
        <f>IF(ウエア!N117=0,"",ウエア!N117)</f>
        <v/>
      </c>
      <c r="K453" s="283"/>
      <c r="L453" s="283"/>
      <c r="M453" s="283"/>
      <c r="N453" s="283"/>
      <c r="O453" s="283"/>
      <c r="P453" s="283"/>
      <c r="Q453" s="283"/>
      <c r="R453" s="283"/>
      <c r="S453" s="273">
        <v>452</v>
      </c>
    </row>
    <row r="454" spans="1:19" s="82" customFormat="1" ht="15.75">
      <c r="A454" s="274" t="str">
        <f>IFERROR(IF(J454&lt;&gt;"",MAX($A$1:A453)+1,""),"")</f>
        <v/>
      </c>
      <c r="B454" s="275" t="str">
        <f>IFERROR(IF(J454="","",_xlfn.CONCAT($Y$2,_xlfn.CONCAT(IF(LEN(ドッグキャリー!$K$2)=1,0,""),ドッグキャリー!$K$2,_xlfn.CONCAT(IF(LEN(ドッグキャリー!$N$2)=1,0,""),ドッグキャリー!$N$2)))),"")</f>
        <v/>
      </c>
      <c r="C454" s="282"/>
      <c r="D454" s="282"/>
      <c r="E454" s="282"/>
      <c r="F454" s="283"/>
      <c r="G454" s="283"/>
      <c r="H454" s="283"/>
      <c r="I454" s="284" t="str">
        <f>IF(ウエア!N118=0,"",ウエア!E118)</f>
        <v/>
      </c>
      <c r="J454" s="283" t="str">
        <f>IF(ウエア!N118=0,"",ウエア!N118)</f>
        <v/>
      </c>
      <c r="K454" s="283"/>
      <c r="L454" s="283"/>
      <c r="M454" s="283"/>
      <c r="N454" s="283"/>
      <c r="O454" s="283"/>
      <c r="P454" s="283"/>
      <c r="Q454" s="283"/>
      <c r="R454" s="283"/>
      <c r="S454" s="273">
        <v>453</v>
      </c>
    </row>
    <row r="455" spans="1:19" s="82" customFormat="1" ht="15.75">
      <c r="A455" s="274" t="str">
        <f>IFERROR(IF(J455&lt;&gt;"",MAX($A$1:A454)+1,""),"")</f>
        <v/>
      </c>
      <c r="B455" s="275" t="str">
        <f>IFERROR(IF(J455="","",_xlfn.CONCAT($Y$2,_xlfn.CONCAT(IF(LEN(ドッグキャリー!$K$2)=1,0,""),ドッグキャリー!$K$2,_xlfn.CONCAT(IF(LEN(ドッグキャリー!$N$2)=1,0,""),ドッグキャリー!$N$2)))),"")</f>
        <v/>
      </c>
      <c r="C455" s="282"/>
      <c r="D455" s="282"/>
      <c r="E455" s="282"/>
      <c r="F455" s="283"/>
      <c r="G455" s="283"/>
      <c r="H455" s="283"/>
      <c r="I455" s="284" t="str">
        <f>IF(ウエア!N119=0,"",ウエア!E119)</f>
        <v/>
      </c>
      <c r="J455" s="283" t="str">
        <f>IF(ウエア!N119=0,"",ウエア!N119)</f>
        <v/>
      </c>
      <c r="K455" s="283"/>
      <c r="L455" s="283"/>
      <c r="M455" s="283"/>
      <c r="N455" s="283"/>
      <c r="O455" s="283"/>
      <c r="P455" s="283"/>
      <c r="Q455" s="283"/>
      <c r="R455" s="283"/>
      <c r="S455" s="273">
        <v>454</v>
      </c>
    </row>
    <row r="456" spans="1:19" s="82" customFormat="1" ht="15.75">
      <c r="A456" s="274" t="str">
        <f>IFERROR(IF(J456&lt;&gt;"",MAX($A$1:A455)+1,""),"")</f>
        <v/>
      </c>
      <c r="B456" s="275" t="str">
        <f>IFERROR(IF(J456="","",_xlfn.CONCAT($Y$2,_xlfn.CONCAT(IF(LEN(ドッグキャリー!$K$2)=1,0,""),ドッグキャリー!$K$2,_xlfn.CONCAT(IF(LEN(ドッグキャリー!$N$2)=1,0,""),ドッグキャリー!$N$2)))),"")</f>
        <v/>
      </c>
      <c r="C456" s="282"/>
      <c r="D456" s="282"/>
      <c r="E456" s="282"/>
      <c r="F456" s="283"/>
      <c r="G456" s="283"/>
      <c r="H456" s="283"/>
      <c r="I456" s="284" t="str">
        <f>IF(ウエア!N120=0,"",ウエア!E120)</f>
        <v/>
      </c>
      <c r="J456" s="283" t="str">
        <f>IF(ウエア!N120=0,"",ウエア!N120)</f>
        <v/>
      </c>
      <c r="K456" s="283"/>
      <c r="L456" s="283"/>
      <c r="M456" s="283"/>
      <c r="N456" s="283"/>
      <c r="O456" s="283"/>
      <c r="P456" s="283"/>
      <c r="Q456" s="283"/>
      <c r="R456" s="283"/>
      <c r="S456" s="273">
        <v>455</v>
      </c>
    </row>
    <row r="457" spans="1:19" s="82" customFormat="1" ht="15.75">
      <c r="A457" s="274" t="str">
        <f>IFERROR(IF(J457&lt;&gt;"",MAX($A$1:A456)+1,""),"")</f>
        <v/>
      </c>
      <c r="B457" s="275" t="str">
        <f>IFERROR(IF(J457="","",_xlfn.CONCAT($Y$2,_xlfn.CONCAT(IF(LEN(ドッグキャリー!$K$2)=1,0,""),ドッグキャリー!$K$2,_xlfn.CONCAT(IF(LEN(ドッグキャリー!$N$2)=1,0,""),ドッグキャリー!$N$2)))),"")</f>
        <v/>
      </c>
      <c r="C457" s="282"/>
      <c r="D457" s="282"/>
      <c r="E457" s="282"/>
      <c r="F457" s="283"/>
      <c r="G457" s="283"/>
      <c r="H457" s="283"/>
      <c r="I457" s="284" t="str">
        <f>IF(ウエア!N121=0,"",ウエア!E121)</f>
        <v/>
      </c>
      <c r="J457" s="283" t="str">
        <f>IF(ウエア!N121=0,"",ウエア!N121)</f>
        <v/>
      </c>
      <c r="K457" s="283"/>
      <c r="L457" s="283"/>
      <c r="M457" s="283"/>
      <c r="N457" s="283"/>
      <c r="O457" s="283"/>
      <c r="P457" s="283"/>
      <c r="Q457" s="283"/>
      <c r="R457" s="283"/>
      <c r="S457" s="273">
        <v>456</v>
      </c>
    </row>
    <row r="458" spans="1:19" s="82" customFormat="1" ht="15.75">
      <c r="A458" s="274" t="str">
        <f>IFERROR(IF(J458&lt;&gt;"",MAX($A$1:A457)+1,""),"")</f>
        <v/>
      </c>
      <c r="B458" s="275" t="str">
        <f>IFERROR(IF(J458="","",_xlfn.CONCAT($Y$2,_xlfn.CONCAT(IF(LEN(ドッグキャリー!$K$2)=1,0,""),ドッグキャリー!$K$2,_xlfn.CONCAT(IF(LEN(ドッグキャリー!$N$2)=1,0,""),ドッグキャリー!$N$2)))),"")</f>
        <v/>
      </c>
      <c r="C458" s="282"/>
      <c r="D458" s="282"/>
      <c r="E458" s="282"/>
      <c r="F458" s="283"/>
      <c r="G458" s="283"/>
      <c r="H458" s="283"/>
      <c r="I458" s="284" t="str">
        <f>IF(ウエア!N122=0,"",ウエア!E122)</f>
        <v/>
      </c>
      <c r="J458" s="283" t="str">
        <f>IF(ウエア!N122=0,"",ウエア!N122)</f>
        <v/>
      </c>
      <c r="K458" s="283"/>
      <c r="L458" s="283"/>
      <c r="M458" s="283"/>
      <c r="N458" s="283"/>
      <c r="O458" s="283"/>
      <c r="P458" s="283"/>
      <c r="Q458" s="283"/>
      <c r="R458" s="283"/>
      <c r="S458" s="273">
        <v>457</v>
      </c>
    </row>
    <row r="459" spans="1:19" s="82" customFormat="1" ht="15.75">
      <c r="A459" s="274" t="str">
        <f>IFERROR(IF(J459&lt;&gt;"",MAX($A$1:A458)+1,""),"")</f>
        <v/>
      </c>
      <c r="B459" s="275" t="str">
        <f>IFERROR(IF(J459="","",_xlfn.CONCAT($Y$2,_xlfn.CONCAT(IF(LEN(ドッグキャリー!$K$2)=1,0,""),ドッグキャリー!$K$2,_xlfn.CONCAT(IF(LEN(ドッグキャリー!$N$2)=1,0,""),ドッグキャリー!$N$2)))),"")</f>
        <v/>
      </c>
      <c r="C459" s="282"/>
      <c r="D459" s="282"/>
      <c r="E459" s="282"/>
      <c r="F459" s="283"/>
      <c r="G459" s="283"/>
      <c r="H459" s="283"/>
      <c r="I459" s="284" t="str">
        <f>IF(ウエア!N123=0,"",ウエア!E123)</f>
        <v/>
      </c>
      <c r="J459" s="283" t="str">
        <f>IF(ウエア!N123=0,"",ウエア!N123)</f>
        <v/>
      </c>
      <c r="K459" s="283"/>
      <c r="L459" s="283"/>
      <c r="M459" s="283"/>
      <c r="N459" s="283"/>
      <c r="O459" s="283"/>
      <c r="P459" s="283"/>
      <c r="Q459" s="283"/>
      <c r="R459" s="283"/>
      <c r="S459" s="273">
        <v>458</v>
      </c>
    </row>
    <row r="460" spans="1:19" s="82" customFormat="1" ht="15.75">
      <c r="A460" s="274" t="str">
        <f>IFERROR(IF(J460&lt;&gt;"",MAX($A$1:A459)+1,""),"")</f>
        <v/>
      </c>
      <c r="B460" s="275" t="str">
        <f>IFERROR(IF(J460="","",_xlfn.CONCAT($Y$2,_xlfn.CONCAT(IF(LEN(ドッグキャリー!$K$2)=1,0,""),ドッグキャリー!$K$2,_xlfn.CONCAT(IF(LEN(ドッグキャリー!$N$2)=1,0,""),ドッグキャリー!$N$2)))),"")</f>
        <v/>
      </c>
      <c r="C460" s="282"/>
      <c r="D460" s="282"/>
      <c r="E460" s="282"/>
      <c r="F460" s="283"/>
      <c r="G460" s="283"/>
      <c r="H460" s="283"/>
      <c r="I460" s="284" t="str">
        <f>IF(ウエア!N124=0,"",ウエア!E124)</f>
        <v/>
      </c>
      <c r="J460" s="283" t="str">
        <f>IF(ウエア!N124=0,"",ウエア!N124)</f>
        <v/>
      </c>
      <c r="K460" s="283"/>
      <c r="L460" s="283"/>
      <c r="M460" s="283"/>
      <c r="N460" s="283"/>
      <c r="O460" s="283"/>
      <c r="P460" s="283"/>
      <c r="Q460" s="283"/>
      <c r="R460" s="283"/>
      <c r="S460" s="273">
        <v>459</v>
      </c>
    </row>
    <row r="461" spans="1:19" s="82" customFormat="1" ht="15.75">
      <c r="A461" s="274" t="str">
        <f>IFERROR(IF(J461&lt;&gt;"",MAX($A$1:A460)+1,""),"")</f>
        <v/>
      </c>
      <c r="B461" s="275" t="str">
        <f>IFERROR(IF(J461="","",_xlfn.CONCAT($Y$2,_xlfn.CONCAT(IF(LEN(ドッグキャリー!$K$2)=1,0,""),ドッグキャリー!$K$2,_xlfn.CONCAT(IF(LEN(ドッグキャリー!$N$2)=1,0,""),ドッグキャリー!$N$2)))),"")</f>
        <v/>
      </c>
      <c r="C461" s="282"/>
      <c r="D461" s="282"/>
      <c r="E461" s="282"/>
      <c r="F461" s="283"/>
      <c r="G461" s="283"/>
      <c r="H461" s="283"/>
      <c r="I461" s="284" t="str">
        <f>IF(ウエア!N125=0,"",ウエア!E125)</f>
        <v/>
      </c>
      <c r="J461" s="283" t="str">
        <f>IF(ウエア!N125=0,"",ウエア!N125)</f>
        <v/>
      </c>
      <c r="K461" s="283"/>
      <c r="L461" s="283"/>
      <c r="M461" s="283"/>
      <c r="N461" s="283"/>
      <c r="O461" s="283"/>
      <c r="P461" s="283"/>
      <c r="Q461" s="283"/>
      <c r="R461" s="283"/>
      <c r="S461" s="273">
        <v>460</v>
      </c>
    </row>
    <row r="462" spans="1:19" s="82" customFormat="1" ht="15.75">
      <c r="A462" s="274" t="str">
        <f>IFERROR(IF(J462&lt;&gt;"",MAX($A$1:A461)+1,""),"")</f>
        <v/>
      </c>
      <c r="B462" s="275" t="str">
        <f>IFERROR(IF(J462="","",_xlfn.CONCAT($Y$2,_xlfn.CONCAT(IF(LEN(ドッグキャリー!$K$2)=1,0,""),ドッグキャリー!$K$2,_xlfn.CONCAT(IF(LEN(ドッグキャリー!$N$2)=1,0,""),ドッグキャリー!$N$2)))),"")</f>
        <v/>
      </c>
      <c r="C462" s="282"/>
      <c r="D462" s="282"/>
      <c r="E462" s="282"/>
      <c r="F462" s="283"/>
      <c r="G462" s="283"/>
      <c r="H462" s="283"/>
      <c r="I462" s="284" t="str">
        <f>IF(ウエア!N126=0,"",ウエア!E126)</f>
        <v/>
      </c>
      <c r="J462" s="283" t="str">
        <f>IF(ウエア!N126=0,"",ウエア!N126)</f>
        <v/>
      </c>
      <c r="K462" s="283"/>
      <c r="L462" s="283"/>
      <c r="M462" s="283"/>
      <c r="N462" s="283"/>
      <c r="O462" s="283"/>
      <c r="P462" s="283"/>
      <c r="Q462" s="283"/>
      <c r="R462" s="283"/>
      <c r="S462" s="273">
        <v>461</v>
      </c>
    </row>
    <row r="463" spans="1:19" s="82" customFormat="1" ht="15.75">
      <c r="A463" s="274" t="str">
        <f>IFERROR(IF(J463&lt;&gt;"",MAX($A$1:A462)+1,""),"")</f>
        <v/>
      </c>
      <c r="B463" s="275" t="str">
        <f>IFERROR(IF(J463="","",_xlfn.CONCAT($Y$2,_xlfn.CONCAT(IF(LEN(ドッグキャリー!$K$2)=1,0,""),ドッグキャリー!$K$2,_xlfn.CONCAT(IF(LEN(ドッグキャリー!$N$2)=1,0,""),ドッグキャリー!$N$2)))),"")</f>
        <v/>
      </c>
      <c r="C463" s="282"/>
      <c r="D463" s="282"/>
      <c r="E463" s="282"/>
      <c r="F463" s="283"/>
      <c r="G463" s="283"/>
      <c r="H463" s="283"/>
      <c r="I463" s="284" t="str">
        <f>IF(ウエア!N127=0,"",ウエア!E127)</f>
        <v/>
      </c>
      <c r="J463" s="283" t="str">
        <f>IF(ウエア!N127=0,"",ウエア!N127)</f>
        <v/>
      </c>
      <c r="K463" s="283"/>
      <c r="L463" s="283"/>
      <c r="M463" s="283"/>
      <c r="N463" s="283"/>
      <c r="O463" s="283"/>
      <c r="P463" s="283"/>
      <c r="Q463" s="283"/>
      <c r="R463" s="283"/>
      <c r="S463" s="273">
        <v>462</v>
      </c>
    </row>
    <row r="464" spans="1:19" s="82" customFormat="1" ht="15.75">
      <c r="A464" s="274" t="str">
        <f>IFERROR(IF(J464&lt;&gt;"",MAX($A$1:A463)+1,""),"")</f>
        <v/>
      </c>
      <c r="B464" s="275" t="str">
        <f>IFERROR(IF(J464="","",_xlfn.CONCAT($Y$2,_xlfn.CONCAT(IF(LEN(ドッグキャリー!$K$2)=1,0,""),ドッグキャリー!$K$2,_xlfn.CONCAT(IF(LEN(ドッグキャリー!$N$2)=1,0,""),ドッグキャリー!$N$2)))),"")</f>
        <v/>
      </c>
      <c r="C464" s="282"/>
      <c r="D464" s="282"/>
      <c r="E464" s="282"/>
      <c r="F464" s="283"/>
      <c r="G464" s="283"/>
      <c r="H464" s="283"/>
      <c r="I464" s="284" t="str">
        <f>IF(ウエア!N128=0,"",ウエア!E128)</f>
        <v/>
      </c>
      <c r="J464" s="283" t="str">
        <f>IF(ウエア!N128=0,"",ウエア!N128)</f>
        <v/>
      </c>
      <c r="K464" s="283"/>
      <c r="L464" s="283"/>
      <c r="M464" s="283"/>
      <c r="N464" s="283"/>
      <c r="O464" s="283"/>
      <c r="P464" s="283"/>
      <c r="Q464" s="283"/>
      <c r="R464" s="283"/>
      <c r="S464" s="273">
        <v>463</v>
      </c>
    </row>
    <row r="465" spans="1:19" s="82" customFormat="1" ht="15.75">
      <c r="A465" s="274" t="str">
        <f>IFERROR(IF(J465&lt;&gt;"",MAX($A$1:A464)+1,""),"")</f>
        <v/>
      </c>
      <c r="B465" s="275" t="str">
        <f>IFERROR(IF(J465="","",_xlfn.CONCAT($Y$2,_xlfn.CONCAT(IF(LEN(ドッグキャリー!$K$2)=1,0,""),ドッグキャリー!$K$2,_xlfn.CONCAT(IF(LEN(ドッグキャリー!$N$2)=1,0,""),ドッグキャリー!$N$2)))),"")</f>
        <v/>
      </c>
      <c r="C465" s="282"/>
      <c r="D465" s="282"/>
      <c r="E465" s="282"/>
      <c r="F465" s="283"/>
      <c r="G465" s="283"/>
      <c r="H465" s="283"/>
      <c r="I465" s="284" t="str">
        <f>IF(ウエア!N129=0,"",ウエア!E129)</f>
        <v/>
      </c>
      <c r="J465" s="283" t="str">
        <f>IF(ウエア!N129=0,"",ウエア!N129)</f>
        <v/>
      </c>
      <c r="K465" s="283"/>
      <c r="L465" s="283"/>
      <c r="M465" s="283"/>
      <c r="N465" s="283"/>
      <c r="O465" s="283"/>
      <c r="P465" s="283"/>
      <c r="Q465" s="283"/>
      <c r="R465" s="283"/>
      <c r="S465" s="273">
        <v>464</v>
      </c>
    </row>
    <row r="466" spans="1:19" s="82" customFormat="1" ht="15.75">
      <c r="A466" s="274" t="str">
        <f>IFERROR(IF(J466&lt;&gt;"",MAX($A$1:A465)+1,""),"")</f>
        <v/>
      </c>
      <c r="B466" s="275" t="str">
        <f>IFERROR(IF(J466="","",_xlfn.CONCAT($Y$2,_xlfn.CONCAT(IF(LEN(ドッグキャリー!$K$2)=1,0,""),ドッグキャリー!$K$2,_xlfn.CONCAT(IF(LEN(ドッグキャリー!$N$2)=1,0,""),ドッグキャリー!$N$2)))),"")</f>
        <v/>
      </c>
      <c r="C466" s="282"/>
      <c r="D466" s="282"/>
      <c r="E466" s="282"/>
      <c r="F466" s="283"/>
      <c r="G466" s="283"/>
      <c r="H466" s="283"/>
      <c r="I466" s="284" t="str">
        <f>IF(ウエア!N130=0,"",ウエア!E130)</f>
        <v/>
      </c>
      <c r="J466" s="283" t="str">
        <f>IF(ウエア!N130=0,"",ウエア!N130)</f>
        <v/>
      </c>
      <c r="K466" s="283"/>
      <c r="L466" s="283"/>
      <c r="M466" s="283"/>
      <c r="N466" s="283"/>
      <c r="O466" s="283"/>
      <c r="P466" s="283"/>
      <c r="Q466" s="283"/>
      <c r="R466" s="283"/>
      <c r="S466" s="273">
        <v>465</v>
      </c>
    </row>
    <row r="467" spans="1:19" s="82" customFormat="1" ht="15.75">
      <c r="A467" s="274" t="str">
        <f>IFERROR(IF(J467&lt;&gt;"",MAX($A$1:A466)+1,""),"")</f>
        <v/>
      </c>
      <c r="B467" s="275" t="str">
        <f>IFERROR(IF(J467="","",_xlfn.CONCAT($Y$2,_xlfn.CONCAT(IF(LEN(ドッグキャリー!$K$2)=1,0,""),ドッグキャリー!$K$2,_xlfn.CONCAT(IF(LEN(ドッグキャリー!$N$2)=1,0,""),ドッグキャリー!$N$2)))),"")</f>
        <v/>
      </c>
      <c r="C467" s="282"/>
      <c r="D467" s="282"/>
      <c r="E467" s="282"/>
      <c r="F467" s="283"/>
      <c r="G467" s="283"/>
      <c r="H467" s="283"/>
      <c r="I467" s="284" t="str">
        <f>IF(ウエア!N131=0,"",ウエア!E131)</f>
        <v/>
      </c>
      <c r="J467" s="283" t="str">
        <f>IF(ウエア!N131=0,"",ウエア!N131)</f>
        <v/>
      </c>
      <c r="K467" s="283"/>
      <c r="L467" s="283"/>
      <c r="M467" s="283"/>
      <c r="N467" s="283"/>
      <c r="O467" s="283"/>
      <c r="P467" s="283"/>
      <c r="Q467" s="283"/>
      <c r="R467" s="283"/>
      <c r="S467" s="273">
        <v>466</v>
      </c>
    </row>
    <row r="468" spans="1:19" s="82" customFormat="1" ht="15.75">
      <c r="A468" s="274" t="str">
        <f>IFERROR(IF(J468&lt;&gt;"",MAX($A$1:A467)+1,""),"")</f>
        <v/>
      </c>
      <c r="B468" s="275" t="str">
        <f>IFERROR(IF(J468="","",_xlfn.CONCAT($Y$2,_xlfn.CONCAT(IF(LEN(ドッグキャリー!$K$2)=1,0,""),ドッグキャリー!$K$2,_xlfn.CONCAT(IF(LEN(ドッグキャリー!$N$2)=1,0,""),ドッグキャリー!$N$2)))),"")</f>
        <v/>
      </c>
      <c r="C468" s="282"/>
      <c r="D468" s="282"/>
      <c r="E468" s="282"/>
      <c r="F468" s="283"/>
      <c r="G468" s="283"/>
      <c r="H468" s="283"/>
      <c r="I468" s="284" t="str">
        <f>IF(ウエア!N132=0,"",ウエア!E132)</f>
        <v/>
      </c>
      <c r="J468" s="283" t="str">
        <f>IF(ウエア!N132=0,"",ウエア!N132)</f>
        <v/>
      </c>
      <c r="K468" s="283"/>
      <c r="L468" s="283"/>
      <c r="M468" s="283"/>
      <c r="N468" s="283"/>
      <c r="O468" s="283"/>
      <c r="P468" s="283"/>
      <c r="Q468" s="283"/>
      <c r="R468" s="283"/>
      <c r="S468" s="273">
        <v>467</v>
      </c>
    </row>
    <row r="469" spans="1:19" s="82" customFormat="1" ht="15.75">
      <c r="A469" s="274" t="str">
        <f>IFERROR(IF(J469&lt;&gt;"",MAX($A$1:A468)+1,""),"")</f>
        <v/>
      </c>
      <c r="B469" s="275" t="str">
        <f>IFERROR(IF(J469="","",_xlfn.CONCAT($Y$2,_xlfn.CONCAT(IF(LEN(ドッグキャリー!$K$2)=1,0,""),ドッグキャリー!$K$2,_xlfn.CONCAT(IF(LEN(ドッグキャリー!$N$2)=1,0,""),ドッグキャリー!$N$2)))),"")</f>
        <v/>
      </c>
      <c r="C469" s="282"/>
      <c r="D469" s="282"/>
      <c r="E469" s="282"/>
      <c r="F469" s="283"/>
      <c r="G469" s="283"/>
      <c r="H469" s="283"/>
      <c r="I469" s="284" t="str">
        <f>IF(ウエア!N133=0,"",ウエア!E133)</f>
        <v/>
      </c>
      <c r="J469" s="283" t="str">
        <f>IF(ウエア!N133=0,"",ウエア!N133)</f>
        <v/>
      </c>
      <c r="K469" s="283"/>
      <c r="L469" s="283"/>
      <c r="M469" s="283"/>
      <c r="N469" s="283"/>
      <c r="O469" s="283"/>
      <c r="P469" s="283"/>
      <c r="Q469" s="283"/>
      <c r="R469" s="283"/>
      <c r="S469" s="273">
        <v>468</v>
      </c>
    </row>
    <row r="470" spans="1:19" s="82" customFormat="1" ht="15.75">
      <c r="A470" s="274" t="str">
        <f>IFERROR(IF(J470&lt;&gt;"",MAX($A$1:A469)+1,""),"")</f>
        <v/>
      </c>
      <c r="B470" s="275" t="str">
        <f>IFERROR(IF(J470="","",_xlfn.CONCAT($Y$2,_xlfn.CONCAT(IF(LEN(ドッグキャリー!$K$2)=1,0,""),ドッグキャリー!$K$2,_xlfn.CONCAT(IF(LEN(ドッグキャリー!$N$2)=1,0,""),ドッグキャリー!$N$2)))),"")</f>
        <v/>
      </c>
      <c r="C470" s="282"/>
      <c r="D470" s="282"/>
      <c r="E470" s="282"/>
      <c r="F470" s="283"/>
      <c r="G470" s="283"/>
      <c r="H470" s="283"/>
      <c r="I470" s="284" t="str">
        <f>IF(ウエア!N134=0,"",ウエア!E134)</f>
        <v/>
      </c>
      <c r="J470" s="283" t="str">
        <f>IF(ウエア!N134=0,"",ウエア!N134)</f>
        <v/>
      </c>
      <c r="K470" s="283"/>
      <c r="L470" s="283"/>
      <c r="M470" s="283"/>
      <c r="N470" s="283"/>
      <c r="O470" s="283"/>
      <c r="P470" s="283"/>
      <c r="Q470" s="283"/>
      <c r="R470" s="283"/>
      <c r="S470" s="273">
        <v>469</v>
      </c>
    </row>
    <row r="471" spans="1:19" s="82" customFormat="1" ht="15.75">
      <c r="A471" s="274" t="str">
        <f>IFERROR(IF(J471&lt;&gt;"",MAX($A$1:A470)+1,""),"")</f>
        <v/>
      </c>
      <c r="B471" s="275" t="str">
        <f>IFERROR(IF(J471="","",_xlfn.CONCAT($Y$2,_xlfn.CONCAT(IF(LEN(ドッグキャリー!$K$2)=1,0,""),ドッグキャリー!$K$2,_xlfn.CONCAT(IF(LEN(ドッグキャリー!$N$2)=1,0,""),ドッグキャリー!$N$2)))),"")</f>
        <v/>
      </c>
      <c r="C471" s="282"/>
      <c r="D471" s="282"/>
      <c r="E471" s="282"/>
      <c r="F471" s="283"/>
      <c r="G471" s="283"/>
      <c r="H471" s="283"/>
      <c r="I471" s="284" t="str">
        <f>IF(ウエア!N135=0,"",ウエア!E135)</f>
        <v/>
      </c>
      <c r="J471" s="283" t="str">
        <f>IF(ウエア!N135=0,"",ウエア!N135)</f>
        <v/>
      </c>
      <c r="K471" s="283"/>
      <c r="L471" s="283"/>
      <c r="M471" s="283"/>
      <c r="N471" s="283"/>
      <c r="O471" s="283"/>
      <c r="P471" s="283"/>
      <c r="Q471" s="283"/>
      <c r="R471" s="283"/>
      <c r="S471" s="273">
        <v>470</v>
      </c>
    </row>
    <row r="472" spans="1:19" s="82" customFormat="1" ht="15.75">
      <c r="A472" s="274" t="str">
        <f>IFERROR(IF(J472&lt;&gt;"",MAX($A$1:A471)+1,""),"")</f>
        <v/>
      </c>
      <c r="B472" s="275" t="str">
        <f>IFERROR(IF(J472="","",_xlfn.CONCAT($Y$2,_xlfn.CONCAT(IF(LEN(ドッグキャリー!$K$2)=1,0,""),ドッグキャリー!$K$2,_xlfn.CONCAT(IF(LEN(ドッグキャリー!$N$2)=1,0,""),ドッグキャリー!$N$2)))),"")</f>
        <v/>
      </c>
      <c r="C472" s="282"/>
      <c r="D472" s="282"/>
      <c r="E472" s="282"/>
      <c r="F472" s="283"/>
      <c r="G472" s="283"/>
      <c r="H472" s="283"/>
      <c r="I472" s="284" t="str">
        <f>IF(ウエア!N136=0,"",ウエア!E136)</f>
        <v/>
      </c>
      <c r="J472" s="283" t="str">
        <f>IF(ウエア!N136=0,"",ウエア!N136)</f>
        <v/>
      </c>
      <c r="K472" s="283"/>
      <c r="L472" s="283"/>
      <c r="M472" s="283"/>
      <c r="N472" s="283"/>
      <c r="O472" s="283"/>
      <c r="P472" s="283"/>
      <c r="Q472" s="283"/>
      <c r="R472" s="283"/>
      <c r="S472" s="273">
        <v>471</v>
      </c>
    </row>
    <row r="473" spans="1:19" s="82" customFormat="1" ht="15.75">
      <c r="A473" s="274" t="str">
        <f>IFERROR(IF(J473&lt;&gt;"",MAX($A$1:A472)+1,""),"")</f>
        <v/>
      </c>
      <c r="B473" s="275" t="str">
        <f>IFERROR(IF(J473="","",_xlfn.CONCAT($Y$2,_xlfn.CONCAT(IF(LEN(ドッグキャリー!$K$2)=1,0,""),ドッグキャリー!$K$2,_xlfn.CONCAT(IF(LEN(ドッグキャリー!$N$2)=1,0,""),ドッグキャリー!$N$2)))),"")</f>
        <v/>
      </c>
      <c r="C473" s="282"/>
      <c r="D473" s="282"/>
      <c r="E473" s="282"/>
      <c r="F473" s="283"/>
      <c r="G473" s="283"/>
      <c r="H473" s="283"/>
      <c r="I473" s="284" t="str">
        <f>IF(ウエア!N137=0,"",ウエア!E137)</f>
        <v/>
      </c>
      <c r="J473" s="283" t="str">
        <f>IF(ウエア!N137=0,"",ウエア!N137)</f>
        <v/>
      </c>
      <c r="K473" s="283"/>
      <c r="L473" s="283"/>
      <c r="M473" s="283"/>
      <c r="N473" s="283"/>
      <c r="O473" s="283"/>
      <c r="P473" s="283"/>
      <c r="Q473" s="283"/>
      <c r="R473" s="283"/>
      <c r="S473" s="273">
        <v>472</v>
      </c>
    </row>
    <row r="474" spans="1:19" s="82" customFormat="1" ht="15.75">
      <c r="A474" s="274" t="str">
        <f>IFERROR(IF(J474&lt;&gt;"",MAX($A$1:A473)+1,""),"")</f>
        <v/>
      </c>
      <c r="B474" s="275" t="str">
        <f>IFERROR(IF(J474="","",_xlfn.CONCAT($Y$2,_xlfn.CONCAT(IF(LEN(ドッグキャリー!$K$2)=1,0,""),ドッグキャリー!$K$2,_xlfn.CONCAT(IF(LEN(ドッグキャリー!$N$2)=1,0,""),ドッグキャリー!$N$2)))),"")</f>
        <v/>
      </c>
      <c r="C474" s="282"/>
      <c r="D474" s="282"/>
      <c r="E474" s="282"/>
      <c r="F474" s="283"/>
      <c r="G474" s="283"/>
      <c r="H474" s="283"/>
      <c r="I474" s="284" t="str">
        <f>IF(ウエア!N138=0,"",ウエア!E138)</f>
        <v/>
      </c>
      <c r="J474" s="283" t="str">
        <f>IF(ウエア!N138=0,"",ウエア!N138)</f>
        <v/>
      </c>
      <c r="K474" s="283"/>
      <c r="L474" s="283"/>
      <c r="M474" s="283"/>
      <c r="N474" s="283"/>
      <c r="O474" s="283"/>
      <c r="P474" s="283"/>
      <c r="Q474" s="283"/>
      <c r="R474" s="283"/>
      <c r="S474" s="273">
        <v>473</v>
      </c>
    </row>
    <row r="475" spans="1:19" s="82" customFormat="1" ht="15.75">
      <c r="A475" s="274" t="str">
        <f>IFERROR(IF(J475&lt;&gt;"",MAX($A$1:A474)+1,""),"")</f>
        <v/>
      </c>
      <c r="B475" s="275" t="str">
        <f>IFERROR(IF(J475="","",_xlfn.CONCAT($Y$2,_xlfn.CONCAT(IF(LEN(ドッグキャリー!$K$2)=1,0,""),ドッグキャリー!$K$2,_xlfn.CONCAT(IF(LEN(ドッグキャリー!$N$2)=1,0,""),ドッグキャリー!$N$2)))),"")</f>
        <v/>
      </c>
      <c r="C475" s="282"/>
      <c r="D475" s="282"/>
      <c r="E475" s="282"/>
      <c r="F475" s="283"/>
      <c r="G475" s="283"/>
      <c r="H475" s="283"/>
      <c r="I475" s="284" t="str">
        <f>IF(ウエア!N139=0,"",ウエア!E139)</f>
        <v/>
      </c>
      <c r="J475" s="283" t="str">
        <f>IF(ウエア!N139=0,"",ウエア!N139)</f>
        <v/>
      </c>
      <c r="K475" s="283"/>
      <c r="L475" s="283"/>
      <c r="M475" s="283"/>
      <c r="N475" s="283"/>
      <c r="O475" s="283"/>
      <c r="P475" s="283"/>
      <c r="Q475" s="283"/>
      <c r="R475" s="283"/>
      <c r="S475" s="273">
        <v>474</v>
      </c>
    </row>
    <row r="476" spans="1:19" s="82" customFormat="1" ht="15.75">
      <c r="A476" s="274" t="str">
        <f>IFERROR(IF(J476&lt;&gt;"",MAX($A$1:A475)+1,""),"")</f>
        <v/>
      </c>
      <c r="B476" s="275" t="str">
        <f>IFERROR(IF(J476="","",_xlfn.CONCAT($Y$2,_xlfn.CONCAT(IF(LEN(ドッグキャリー!$K$2)=1,0,""),ドッグキャリー!$K$2,_xlfn.CONCAT(IF(LEN(ドッグキャリー!$N$2)=1,0,""),ドッグキャリー!$N$2)))),"")</f>
        <v/>
      </c>
      <c r="C476" s="282"/>
      <c r="D476" s="282"/>
      <c r="E476" s="282"/>
      <c r="F476" s="283"/>
      <c r="G476" s="283"/>
      <c r="H476" s="283"/>
      <c r="I476" s="284" t="str">
        <f>IF(ウエア!N140=0,"",ウエア!E140)</f>
        <v/>
      </c>
      <c r="J476" s="283" t="str">
        <f>IF(ウエア!N140=0,"",ウエア!N140)</f>
        <v/>
      </c>
      <c r="K476" s="283"/>
      <c r="L476" s="283"/>
      <c r="M476" s="283"/>
      <c r="N476" s="283"/>
      <c r="O476" s="283"/>
      <c r="P476" s="283"/>
      <c r="Q476" s="283"/>
      <c r="R476" s="283"/>
      <c r="S476" s="273">
        <v>475</v>
      </c>
    </row>
    <row r="477" spans="1:19" s="82" customFormat="1" ht="15.75">
      <c r="A477" s="274" t="str">
        <f>IFERROR(IF(J477&lt;&gt;"",MAX($A$1:A476)+1,""),"")</f>
        <v/>
      </c>
      <c r="B477" s="275" t="str">
        <f>IFERROR(IF(J477="","",_xlfn.CONCAT($Y$2,_xlfn.CONCAT(IF(LEN(ドッグキャリー!$K$2)=1,0,""),ドッグキャリー!$K$2,_xlfn.CONCAT(IF(LEN(ドッグキャリー!$N$2)=1,0,""),ドッグキャリー!$N$2)))),"")</f>
        <v/>
      </c>
      <c r="C477" s="282"/>
      <c r="D477" s="282"/>
      <c r="E477" s="282"/>
      <c r="F477" s="283"/>
      <c r="G477" s="283"/>
      <c r="H477" s="283"/>
      <c r="I477" s="284" t="str">
        <f>IF(ウエア!N141=0,"",ウエア!E141)</f>
        <v/>
      </c>
      <c r="J477" s="283" t="str">
        <f>IF(ウエア!N141=0,"",ウエア!N141)</f>
        <v/>
      </c>
      <c r="K477" s="283"/>
      <c r="L477" s="283"/>
      <c r="M477" s="283"/>
      <c r="N477" s="283"/>
      <c r="O477" s="283"/>
      <c r="P477" s="283"/>
      <c r="Q477" s="283"/>
      <c r="R477" s="283"/>
      <c r="S477" s="273">
        <v>476</v>
      </c>
    </row>
    <row r="478" spans="1:19" s="82" customFormat="1" ht="15.75">
      <c r="A478" s="274" t="str">
        <f>IFERROR(IF(J478&lt;&gt;"",MAX($A$1:A477)+1,""),"")</f>
        <v/>
      </c>
      <c r="B478" s="275" t="str">
        <f>IFERROR(IF(J478="","",_xlfn.CONCAT($Y$2,_xlfn.CONCAT(IF(LEN(ドッグキャリー!$K$2)=1,0,""),ドッグキャリー!$K$2,_xlfn.CONCAT(IF(LEN(ドッグキャリー!$N$2)=1,0,""),ドッグキャリー!$N$2)))),"")</f>
        <v/>
      </c>
      <c r="C478" s="282"/>
      <c r="D478" s="282"/>
      <c r="E478" s="282"/>
      <c r="F478" s="283"/>
      <c r="G478" s="283"/>
      <c r="H478" s="283"/>
      <c r="I478" s="284" t="str">
        <f>IF(ウエア!N142=0,"",ウエア!E142)</f>
        <v/>
      </c>
      <c r="J478" s="283" t="str">
        <f>IF(ウエア!N142=0,"",ウエア!N142)</f>
        <v/>
      </c>
      <c r="K478" s="283"/>
      <c r="L478" s="283"/>
      <c r="M478" s="283"/>
      <c r="N478" s="283"/>
      <c r="O478" s="283"/>
      <c r="P478" s="283"/>
      <c r="Q478" s="283"/>
      <c r="R478" s="283"/>
      <c r="S478" s="273">
        <v>477</v>
      </c>
    </row>
    <row r="479" spans="1:19" s="82" customFormat="1" ht="15.75">
      <c r="A479" s="274" t="str">
        <f>IFERROR(IF(J479&lt;&gt;"",MAX($A$1:A478)+1,""),"")</f>
        <v/>
      </c>
      <c r="B479" s="275" t="str">
        <f>IFERROR(IF(J479="","",_xlfn.CONCAT($Y$2,_xlfn.CONCAT(IF(LEN(ドッグキャリー!$K$2)=1,0,""),ドッグキャリー!$K$2,_xlfn.CONCAT(IF(LEN(ドッグキャリー!$N$2)=1,0,""),ドッグキャリー!$N$2)))),"")</f>
        <v/>
      </c>
      <c r="C479" s="282"/>
      <c r="D479" s="282"/>
      <c r="E479" s="282"/>
      <c r="F479" s="283"/>
      <c r="G479" s="283"/>
      <c r="H479" s="283"/>
      <c r="I479" s="284" t="str">
        <f>IF(ウエア!N143=0,"",ウエア!E143)</f>
        <v/>
      </c>
      <c r="J479" s="283" t="str">
        <f>IF(ウエア!N143=0,"",ウエア!N143)</f>
        <v/>
      </c>
      <c r="K479" s="283"/>
      <c r="L479" s="283"/>
      <c r="M479" s="283"/>
      <c r="N479" s="283"/>
      <c r="O479" s="283"/>
      <c r="P479" s="283"/>
      <c r="Q479" s="283"/>
      <c r="R479" s="283"/>
      <c r="S479" s="273">
        <v>478</v>
      </c>
    </row>
    <row r="480" spans="1:19" s="82" customFormat="1" ht="15.75">
      <c r="A480" s="274" t="str">
        <f>IFERROR(IF(J480&lt;&gt;"",MAX($A$1:A479)+1,""),"")</f>
        <v/>
      </c>
      <c r="B480" s="275" t="str">
        <f>IFERROR(IF(J480="","",_xlfn.CONCAT($Y$2,_xlfn.CONCAT(IF(LEN(ドッグキャリー!$K$2)=1,0,""),ドッグキャリー!$K$2,_xlfn.CONCAT(IF(LEN(ドッグキャリー!$N$2)=1,0,""),ドッグキャリー!$N$2)))),"")</f>
        <v/>
      </c>
      <c r="C480" s="282"/>
      <c r="D480" s="282"/>
      <c r="E480" s="282"/>
      <c r="F480" s="283"/>
      <c r="G480" s="283"/>
      <c r="H480" s="283"/>
      <c r="I480" s="284" t="str">
        <f>IF(ウエア!N144=0,"",ウエア!E144)</f>
        <v/>
      </c>
      <c r="J480" s="283" t="str">
        <f>IF(ウエア!N144=0,"",ウエア!N144)</f>
        <v/>
      </c>
      <c r="K480" s="283"/>
      <c r="L480" s="283"/>
      <c r="M480" s="283"/>
      <c r="N480" s="283"/>
      <c r="O480" s="283"/>
      <c r="P480" s="283"/>
      <c r="Q480" s="283"/>
      <c r="R480" s="283"/>
      <c r="S480" s="273">
        <v>479</v>
      </c>
    </row>
    <row r="481" spans="1:19" s="82" customFormat="1" ht="15.75">
      <c r="A481" s="274" t="str">
        <f>IFERROR(IF(J481&lt;&gt;"",MAX($A$1:A480)+1,""),"")</f>
        <v/>
      </c>
      <c r="B481" s="275" t="str">
        <f>IFERROR(IF(J481="","",_xlfn.CONCAT($Y$2,_xlfn.CONCAT(IF(LEN(ドッグキャリー!$K$2)=1,0,""),ドッグキャリー!$K$2,_xlfn.CONCAT(IF(LEN(ドッグキャリー!$N$2)=1,0,""),ドッグキャリー!$N$2)))),"")</f>
        <v/>
      </c>
      <c r="C481" s="282"/>
      <c r="D481" s="282"/>
      <c r="E481" s="282"/>
      <c r="F481" s="283"/>
      <c r="G481" s="283"/>
      <c r="H481" s="283"/>
      <c r="I481" s="284" t="str">
        <f>IF(ウエア!N145=0,"",ウエア!E145)</f>
        <v/>
      </c>
      <c r="J481" s="283" t="str">
        <f>IF(ウエア!N145=0,"",ウエア!N145)</f>
        <v/>
      </c>
      <c r="K481" s="283"/>
      <c r="L481" s="283"/>
      <c r="M481" s="283"/>
      <c r="N481" s="283"/>
      <c r="O481" s="283"/>
      <c r="P481" s="283"/>
      <c r="Q481" s="283"/>
      <c r="R481" s="283"/>
      <c r="S481" s="273">
        <v>480</v>
      </c>
    </row>
    <row r="482" spans="1:19" s="82" customFormat="1" ht="15.75">
      <c r="A482" s="274" t="str">
        <f>IFERROR(IF(J482&lt;&gt;"",MAX($A$1:A481)+1,""),"")</f>
        <v/>
      </c>
      <c r="B482" s="275" t="str">
        <f>IFERROR(IF(J482="","",_xlfn.CONCAT($Y$2,_xlfn.CONCAT(IF(LEN(ドッグキャリー!$K$2)=1,0,""),ドッグキャリー!$K$2,_xlfn.CONCAT(IF(LEN(ドッグキャリー!$N$2)=1,0,""),ドッグキャリー!$N$2)))),"")</f>
        <v/>
      </c>
      <c r="C482" s="282"/>
      <c r="D482" s="282"/>
      <c r="E482" s="282"/>
      <c r="F482" s="283"/>
      <c r="G482" s="283"/>
      <c r="H482" s="283"/>
      <c r="I482" s="284" t="str">
        <f>IF(ウエア!N146=0,"",ウエア!E146)</f>
        <v/>
      </c>
      <c r="J482" s="283" t="str">
        <f>IF(ウエア!N146=0,"",ウエア!N146)</f>
        <v/>
      </c>
      <c r="K482" s="283"/>
      <c r="L482" s="283"/>
      <c r="M482" s="283"/>
      <c r="N482" s="283"/>
      <c r="O482" s="283"/>
      <c r="P482" s="283"/>
      <c r="Q482" s="283"/>
      <c r="R482" s="283"/>
      <c r="S482" s="273">
        <v>481</v>
      </c>
    </row>
    <row r="483" spans="1:19" s="82" customFormat="1" ht="15.75">
      <c r="A483" s="274" t="str">
        <f>IFERROR(IF(J483&lt;&gt;"",MAX($A$1:A482)+1,""),"")</f>
        <v/>
      </c>
      <c r="B483" s="275" t="str">
        <f>IFERROR(IF(J483="","",_xlfn.CONCAT($Y$2,_xlfn.CONCAT(IF(LEN(ドッグキャリー!$K$2)=1,0,""),ドッグキャリー!$K$2,_xlfn.CONCAT(IF(LEN(ドッグキャリー!$N$2)=1,0,""),ドッグキャリー!$N$2)))),"")</f>
        <v/>
      </c>
      <c r="C483" s="282"/>
      <c r="D483" s="282"/>
      <c r="E483" s="282"/>
      <c r="F483" s="283"/>
      <c r="G483" s="283"/>
      <c r="H483" s="283"/>
      <c r="I483" s="284" t="str">
        <f>IF(ウエア!N147=0,"",ウエア!E147)</f>
        <v/>
      </c>
      <c r="J483" s="283" t="str">
        <f>IF(ウエア!N147=0,"",ウエア!N147)</f>
        <v/>
      </c>
      <c r="K483" s="283"/>
      <c r="L483" s="283"/>
      <c r="M483" s="283"/>
      <c r="N483" s="283"/>
      <c r="O483" s="283"/>
      <c r="P483" s="283"/>
      <c r="Q483" s="283"/>
      <c r="R483" s="283"/>
      <c r="S483" s="273">
        <v>482</v>
      </c>
    </row>
    <row r="484" spans="1:19" s="82" customFormat="1" ht="15.75">
      <c r="A484" s="274" t="str">
        <f>IFERROR(IF(J484&lt;&gt;"",MAX($A$1:A483)+1,""),"")</f>
        <v/>
      </c>
      <c r="B484" s="275" t="str">
        <f>IFERROR(IF(J484="","",_xlfn.CONCAT($Y$2,_xlfn.CONCAT(IF(LEN(ドッグキャリー!$K$2)=1,0,""),ドッグキャリー!$K$2,_xlfn.CONCAT(IF(LEN(ドッグキャリー!$N$2)=1,0,""),ドッグキャリー!$N$2)))),"")</f>
        <v/>
      </c>
      <c r="C484" s="282"/>
      <c r="D484" s="282"/>
      <c r="E484" s="282"/>
      <c r="F484" s="283"/>
      <c r="G484" s="283"/>
      <c r="H484" s="283"/>
      <c r="I484" s="284" t="str">
        <f>IF(ウエア!N148=0,"",ウエア!E148)</f>
        <v/>
      </c>
      <c r="J484" s="283" t="str">
        <f>IF(ウエア!N148=0,"",ウエア!N148)</f>
        <v/>
      </c>
      <c r="K484" s="283"/>
      <c r="L484" s="283"/>
      <c r="M484" s="283"/>
      <c r="N484" s="283"/>
      <c r="O484" s="283"/>
      <c r="P484" s="283"/>
      <c r="Q484" s="283"/>
      <c r="R484" s="283"/>
      <c r="S484" s="273">
        <v>483</v>
      </c>
    </row>
    <row r="485" spans="1:19" s="82" customFormat="1" ht="15.75">
      <c r="A485" s="274" t="str">
        <f>IFERROR(IF(J485&lt;&gt;"",MAX($A$1:A484)+1,""),"")</f>
        <v/>
      </c>
      <c r="B485" s="275" t="str">
        <f>IFERROR(IF(J485="","",_xlfn.CONCAT($Y$2,_xlfn.CONCAT(IF(LEN(ドッグキャリー!$K$2)=1,0,""),ドッグキャリー!$K$2,_xlfn.CONCAT(IF(LEN(ドッグキャリー!$N$2)=1,0,""),ドッグキャリー!$N$2)))),"")</f>
        <v/>
      </c>
      <c r="C485" s="282"/>
      <c r="D485" s="282"/>
      <c r="E485" s="282"/>
      <c r="F485" s="283"/>
      <c r="G485" s="283"/>
      <c r="H485" s="283"/>
      <c r="I485" s="284" t="str">
        <f>IF(ウエア!N149=0,"",ウエア!E149)</f>
        <v/>
      </c>
      <c r="J485" s="283" t="str">
        <f>IF(ウエア!N149=0,"",ウエア!N149)</f>
        <v/>
      </c>
      <c r="K485" s="283"/>
      <c r="L485" s="283"/>
      <c r="M485" s="283"/>
      <c r="N485" s="283"/>
      <c r="O485" s="283"/>
      <c r="P485" s="283"/>
      <c r="Q485" s="283"/>
      <c r="R485" s="283"/>
      <c r="S485" s="273">
        <v>484</v>
      </c>
    </row>
    <row r="486" spans="1:19" s="82" customFormat="1" ht="15.75">
      <c r="A486" s="274" t="str">
        <f>IFERROR(IF(J486&lt;&gt;"",MAX($A$1:A485)+1,""),"")</f>
        <v/>
      </c>
      <c r="B486" s="275" t="str">
        <f>IFERROR(IF(J486="","",_xlfn.CONCAT($Y$2,_xlfn.CONCAT(IF(LEN(ドッグキャリー!$K$2)=1,0,""),ドッグキャリー!$K$2,_xlfn.CONCAT(IF(LEN(ドッグキャリー!$N$2)=1,0,""),ドッグキャリー!$N$2)))),"")</f>
        <v/>
      </c>
      <c r="C486" s="282"/>
      <c r="D486" s="282"/>
      <c r="E486" s="282"/>
      <c r="F486" s="283"/>
      <c r="G486" s="283"/>
      <c r="H486" s="283"/>
      <c r="I486" s="284" t="str">
        <f>IF(ウエア!N150=0,"",ウエア!E150)</f>
        <v/>
      </c>
      <c r="J486" s="283" t="str">
        <f>IF(ウエア!N150=0,"",ウエア!N150)</f>
        <v/>
      </c>
      <c r="K486" s="283"/>
      <c r="L486" s="283"/>
      <c r="M486" s="283"/>
      <c r="N486" s="283"/>
      <c r="O486" s="283"/>
      <c r="P486" s="283"/>
      <c r="Q486" s="283"/>
      <c r="R486" s="283"/>
      <c r="S486" s="273">
        <v>485</v>
      </c>
    </row>
    <row r="487" spans="1:19" s="82" customFormat="1" ht="15.75">
      <c r="A487" s="274" t="str">
        <f>IFERROR(IF(J487&lt;&gt;"",MAX($A$1:A486)+1,""),"")</f>
        <v/>
      </c>
      <c r="B487" s="275" t="str">
        <f>IFERROR(IF(J487="","",_xlfn.CONCAT($Y$2,_xlfn.CONCAT(IF(LEN(ドッグキャリー!$K$2)=1,0,""),ドッグキャリー!$K$2,_xlfn.CONCAT(IF(LEN(ドッグキャリー!$N$2)=1,0,""),ドッグキャリー!$N$2)))),"")</f>
        <v/>
      </c>
      <c r="C487" s="282"/>
      <c r="D487" s="282"/>
      <c r="E487" s="282"/>
      <c r="F487" s="283"/>
      <c r="G487" s="283"/>
      <c r="H487" s="283"/>
      <c r="I487" s="284" t="str">
        <f>IF(ウエア!N151=0,"",ウエア!E151)</f>
        <v/>
      </c>
      <c r="J487" s="283" t="str">
        <f>IF(ウエア!N151=0,"",ウエア!N151)</f>
        <v/>
      </c>
      <c r="K487" s="283"/>
      <c r="L487" s="283"/>
      <c r="M487" s="283"/>
      <c r="N487" s="283"/>
      <c r="O487" s="283"/>
      <c r="P487" s="283"/>
      <c r="Q487" s="283"/>
      <c r="R487" s="283"/>
      <c r="S487" s="273">
        <v>486</v>
      </c>
    </row>
    <row r="488" spans="1:19" s="82" customFormat="1" ht="15.75">
      <c r="A488" s="274" t="str">
        <f>IFERROR(IF(J488&lt;&gt;"",MAX($A$1:A487)+1,""),"")</f>
        <v/>
      </c>
      <c r="B488" s="275" t="str">
        <f>IFERROR(IF(J488="","",_xlfn.CONCAT($Y$2,_xlfn.CONCAT(IF(LEN(ドッグキャリー!$K$2)=1,0,""),ドッグキャリー!$K$2,_xlfn.CONCAT(IF(LEN(ドッグキャリー!$N$2)=1,0,""),ドッグキャリー!$N$2)))),"")</f>
        <v/>
      </c>
      <c r="C488" s="282"/>
      <c r="D488" s="282"/>
      <c r="E488" s="282"/>
      <c r="F488" s="283"/>
      <c r="G488" s="283"/>
      <c r="H488" s="283"/>
      <c r="I488" s="284" t="str">
        <f>IF(ウエア!N152=0,"",ウエア!E152)</f>
        <v/>
      </c>
      <c r="J488" s="283" t="str">
        <f>IF(ウエア!N152=0,"",ウエア!N152)</f>
        <v/>
      </c>
      <c r="K488" s="283"/>
      <c r="L488" s="283"/>
      <c r="M488" s="283"/>
      <c r="N488" s="283"/>
      <c r="O488" s="283"/>
      <c r="P488" s="283"/>
      <c r="Q488" s="283"/>
      <c r="R488" s="283"/>
      <c r="S488" s="273">
        <v>487</v>
      </c>
    </row>
    <row r="489" spans="1:19" s="82" customFormat="1" ht="15.75">
      <c r="A489" s="274" t="str">
        <f>IFERROR(IF(J489&lt;&gt;"",MAX($A$1:A488)+1,""),"")</f>
        <v/>
      </c>
      <c r="B489" s="275" t="str">
        <f>IFERROR(IF(J489="","",_xlfn.CONCAT($Y$2,_xlfn.CONCAT(IF(LEN(ドッグキャリー!$K$2)=1,0,""),ドッグキャリー!$K$2,_xlfn.CONCAT(IF(LEN(ドッグキャリー!$N$2)=1,0,""),ドッグキャリー!$N$2)))),"")</f>
        <v/>
      </c>
      <c r="C489" s="282"/>
      <c r="D489" s="282"/>
      <c r="E489" s="282"/>
      <c r="F489" s="283"/>
      <c r="G489" s="283"/>
      <c r="H489" s="283"/>
      <c r="I489" s="284" t="str">
        <f>IF(ウエア!N153=0,"",ウエア!E153)</f>
        <v/>
      </c>
      <c r="J489" s="283" t="str">
        <f>IF(ウエア!N153=0,"",ウエア!N153)</f>
        <v/>
      </c>
      <c r="K489" s="283"/>
      <c r="L489" s="283"/>
      <c r="M489" s="283"/>
      <c r="N489" s="283"/>
      <c r="O489" s="283"/>
      <c r="P489" s="283"/>
      <c r="Q489" s="283"/>
      <c r="R489" s="283"/>
      <c r="S489" s="273">
        <v>488</v>
      </c>
    </row>
    <row r="490" spans="1:19" s="82" customFormat="1" ht="15.75">
      <c r="A490" s="274" t="str">
        <f>IFERROR(IF(J490&lt;&gt;"",MAX($A$1:A489)+1,""),"")</f>
        <v/>
      </c>
      <c r="B490" s="275" t="str">
        <f>IFERROR(IF(J490="","",_xlfn.CONCAT($Y$2,_xlfn.CONCAT(IF(LEN(ドッグキャリー!$K$2)=1,0,""),ドッグキャリー!$K$2,_xlfn.CONCAT(IF(LEN(ドッグキャリー!$N$2)=1,0,""),ドッグキャリー!$N$2)))),"")</f>
        <v/>
      </c>
      <c r="C490" s="282"/>
      <c r="D490" s="282"/>
      <c r="E490" s="282"/>
      <c r="F490" s="283"/>
      <c r="G490" s="283"/>
      <c r="H490" s="283"/>
      <c r="I490" s="284" t="str">
        <f>IF(ウエア!N154=0,"",ウエア!E154)</f>
        <v/>
      </c>
      <c r="J490" s="283" t="str">
        <f>IF(ウエア!N154=0,"",ウエア!N154)</f>
        <v/>
      </c>
      <c r="K490" s="283"/>
      <c r="L490" s="283"/>
      <c r="M490" s="283"/>
      <c r="N490" s="283"/>
      <c r="O490" s="283"/>
      <c r="P490" s="283"/>
      <c r="Q490" s="283"/>
      <c r="R490" s="283"/>
      <c r="S490" s="273">
        <v>489</v>
      </c>
    </row>
    <row r="491" spans="1:19" s="82" customFormat="1" ht="15.75">
      <c r="A491" s="274" t="str">
        <f>IFERROR(IF(J491&lt;&gt;"",MAX($A$1:A490)+1,""),"")</f>
        <v/>
      </c>
      <c r="B491" s="275" t="str">
        <f>IFERROR(IF(J491="","",_xlfn.CONCAT($Y$2,_xlfn.CONCAT(IF(LEN(ドッグキャリー!$K$2)=1,0,""),ドッグキャリー!$K$2,_xlfn.CONCAT(IF(LEN(ドッグキャリー!$N$2)=1,0,""),ドッグキャリー!$N$2)))),"")</f>
        <v/>
      </c>
      <c r="C491" s="282"/>
      <c r="D491" s="282"/>
      <c r="E491" s="282"/>
      <c r="F491" s="283"/>
      <c r="G491" s="283"/>
      <c r="H491" s="283"/>
      <c r="I491" s="284" t="str">
        <f>IF(ウエア!N155=0,"",ウエア!E155)</f>
        <v/>
      </c>
      <c r="J491" s="283" t="str">
        <f>IF(ウエア!N155=0,"",ウエア!N155)</f>
        <v/>
      </c>
      <c r="K491" s="283"/>
      <c r="L491" s="283"/>
      <c r="M491" s="283"/>
      <c r="N491" s="283"/>
      <c r="O491" s="283"/>
      <c r="P491" s="283"/>
      <c r="Q491" s="283"/>
      <c r="R491" s="283"/>
      <c r="S491" s="273">
        <v>490</v>
      </c>
    </row>
    <row r="492" spans="1:19" s="82" customFormat="1" ht="15.75">
      <c r="A492" s="274" t="str">
        <f>IFERROR(IF(J492&lt;&gt;"",MAX($A$1:A491)+1,""),"")</f>
        <v/>
      </c>
      <c r="B492" s="275" t="str">
        <f>IFERROR(IF(J492="","",_xlfn.CONCAT($Y$2,_xlfn.CONCAT(IF(LEN(ドッグキャリー!$K$2)=1,0,""),ドッグキャリー!$K$2,_xlfn.CONCAT(IF(LEN(ドッグキャリー!$N$2)=1,0,""),ドッグキャリー!$N$2)))),"")</f>
        <v/>
      </c>
      <c r="C492" s="282"/>
      <c r="D492" s="282"/>
      <c r="E492" s="282"/>
      <c r="F492" s="283"/>
      <c r="G492" s="283"/>
      <c r="H492" s="283"/>
      <c r="I492" s="284" t="str">
        <f>IF(ウエア!N156=0,"",ウエア!E156)</f>
        <v/>
      </c>
      <c r="J492" s="283" t="str">
        <f>IF(ウエア!N156=0,"",ウエア!N156)</f>
        <v/>
      </c>
      <c r="K492" s="283"/>
      <c r="L492" s="283"/>
      <c r="M492" s="283"/>
      <c r="N492" s="283"/>
      <c r="O492" s="283"/>
      <c r="P492" s="283"/>
      <c r="Q492" s="283"/>
      <c r="R492" s="283"/>
      <c r="S492" s="273">
        <v>491</v>
      </c>
    </row>
    <row r="493" spans="1:19" s="82" customFormat="1" ht="15.75">
      <c r="A493" s="274" t="str">
        <f>IFERROR(IF(J493&lt;&gt;"",MAX($A$1:A492)+1,""),"")</f>
        <v/>
      </c>
      <c r="B493" s="275" t="str">
        <f>IFERROR(IF(J493="","",_xlfn.CONCAT($Y$2,_xlfn.CONCAT(IF(LEN(ドッグキャリー!$K$2)=1,0,""),ドッグキャリー!$K$2,_xlfn.CONCAT(IF(LEN(ドッグキャリー!$N$2)=1,0,""),ドッグキャリー!$N$2)))),"")</f>
        <v/>
      </c>
      <c r="C493" s="282"/>
      <c r="D493" s="282"/>
      <c r="E493" s="282"/>
      <c r="F493" s="283"/>
      <c r="G493" s="283"/>
      <c r="H493" s="283"/>
      <c r="I493" s="284" t="str">
        <f>IF(ウエア!N157=0,"",ウエア!E157)</f>
        <v/>
      </c>
      <c r="J493" s="283" t="str">
        <f>IF(ウエア!N157=0,"",ウエア!N157)</f>
        <v/>
      </c>
      <c r="K493" s="283"/>
      <c r="L493" s="283"/>
      <c r="M493" s="283"/>
      <c r="N493" s="283"/>
      <c r="O493" s="283"/>
      <c r="P493" s="283"/>
      <c r="Q493" s="283"/>
      <c r="R493" s="283"/>
      <c r="S493" s="273">
        <v>492</v>
      </c>
    </row>
    <row r="494" spans="1:19" s="82" customFormat="1" ht="15.75">
      <c r="A494" s="274" t="str">
        <f>IFERROR(IF(J494&lt;&gt;"",MAX($A$1:A493)+1,""),"")</f>
        <v/>
      </c>
      <c r="B494" s="275" t="str">
        <f>IFERROR(IF(J494="","",_xlfn.CONCAT($Y$2,_xlfn.CONCAT(IF(LEN(ドッグキャリー!$K$2)=1,0,""),ドッグキャリー!$K$2,_xlfn.CONCAT(IF(LEN(ドッグキャリー!$N$2)=1,0,""),ドッグキャリー!$N$2)))),"")</f>
        <v/>
      </c>
      <c r="C494" s="282"/>
      <c r="D494" s="282"/>
      <c r="E494" s="282"/>
      <c r="F494" s="283"/>
      <c r="G494" s="283"/>
      <c r="H494" s="283"/>
      <c r="I494" s="284" t="str">
        <f>IF(ウエア!N158=0,"",ウエア!E158)</f>
        <v/>
      </c>
      <c r="J494" s="283" t="str">
        <f>IF(ウエア!N158=0,"",ウエア!N158)</f>
        <v/>
      </c>
      <c r="K494" s="283"/>
      <c r="L494" s="283"/>
      <c r="M494" s="283"/>
      <c r="N494" s="283"/>
      <c r="O494" s="283"/>
      <c r="P494" s="283"/>
      <c r="Q494" s="283"/>
      <c r="R494" s="283"/>
      <c r="S494" s="273">
        <v>493</v>
      </c>
    </row>
    <row r="495" spans="1:19" s="82" customFormat="1" ht="15.75">
      <c r="A495" s="274" t="str">
        <f>IFERROR(IF(J495&lt;&gt;"",MAX($A$1:A494)+1,""),"")</f>
        <v/>
      </c>
      <c r="B495" s="275" t="str">
        <f>IFERROR(IF(J495="","",_xlfn.CONCAT($Y$2,_xlfn.CONCAT(IF(LEN(ドッグキャリー!$K$2)=1,0,""),ドッグキャリー!$K$2,_xlfn.CONCAT(IF(LEN(ドッグキャリー!$N$2)=1,0,""),ドッグキャリー!$N$2)))),"")</f>
        <v/>
      </c>
      <c r="C495" s="282"/>
      <c r="D495" s="282"/>
      <c r="E495" s="282"/>
      <c r="F495" s="283"/>
      <c r="G495" s="283"/>
      <c r="H495" s="283"/>
      <c r="I495" s="284" t="str">
        <f>IF(ウエア!N159=0,"",ウエア!E159)</f>
        <v/>
      </c>
      <c r="J495" s="283" t="str">
        <f>IF(ウエア!N159=0,"",ウエア!N159)</f>
        <v/>
      </c>
      <c r="K495" s="283"/>
      <c r="L495" s="283"/>
      <c r="M495" s="283"/>
      <c r="N495" s="283"/>
      <c r="O495" s="283"/>
      <c r="P495" s="283"/>
      <c r="Q495" s="283"/>
      <c r="R495" s="283"/>
      <c r="S495" s="273">
        <v>494</v>
      </c>
    </row>
    <row r="496" spans="1:19" s="82" customFormat="1" ht="15.75">
      <c r="A496" s="274" t="str">
        <f>IFERROR(IF(J496&lt;&gt;"",MAX($A$1:A495)+1,""),"")</f>
        <v/>
      </c>
      <c r="B496" s="275" t="str">
        <f>IFERROR(IF(J496="","",_xlfn.CONCAT($Y$2,_xlfn.CONCAT(IF(LEN(ドッグキャリー!$K$2)=1,0,""),ドッグキャリー!$K$2,_xlfn.CONCAT(IF(LEN(ドッグキャリー!$N$2)=1,0,""),ドッグキャリー!$N$2)))),"")</f>
        <v/>
      </c>
      <c r="C496" s="282"/>
      <c r="D496" s="282"/>
      <c r="E496" s="282"/>
      <c r="F496" s="283"/>
      <c r="G496" s="283"/>
      <c r="H496" s="283"/>
      <c r="I496" s="284" t="str">
        <f>IF(ウエア!N160=0,"",ウエア!E160)</f>
        <v/>
      </c>
      <c r="J496" s="283" t="str">
        <f>IF(ウエア!N160=0,"",ウエア!N160)</f>
        <v/>
      </c>
      <c r="K496" s="283"/>
      <c r="L496" s="283"/>
      <c r="M496" s="283"/>
      <c r="N496" s="283"/>
      <c r="O496" s="283"/>
      <c r="P496" s="283"/>
      <c r="Q496" s="283"/>
      <c r="R496" s="283"/>
      <c r="S496" s="273">
        <v>495</v>
      </c>
    </row>
    <row r="497" spans="1:19" s="82" customFormat="1" ht="15.75">
      <c r="A497" s="274" t="str">
        <f>IFERROR(IF(J497&lt;&gt;"",MAX($A$1:A496)+1,""),"")</f>
        <v/>
      </c>
      <c r="B497" s="275" t="str">
        <f>IFERROR(IF(J497="","",_xlfn.CONCAT($Y$2,_xlfn.CONCAT(IF(LEN(ドッグキャリー!$K$2)=1,0,""),ドッグキャリー!$K$2,_xlfn.CONCAT(IF(LEN(ドッグキャリー!$N$2)=1,0,""),ドッグキャリー!$N$2)))),"")</f>
        <v/>
      </c>
      <c r="C497" s="282"/>
      <c r="D497" s="282"/>
      <c r="E497" s="282"/>
      <c r="F497" s="283"/>
      <c r="G497" s="283"/>
      <c r="H497" s="283"/>
      <c r="I497" s="284" t="str">
        <f>IF(ウエア!N161=0,"",ウエア!E161)</f>
        <v/>
      </c>
      <c r="J497" s="283" t="str">
        <f>IF(ウエア!N161=0,"",ウエア!N161)</f>
        <v/>
      </c>
      <c r="K497" s="283"/>
      <c r="L497" s="283"/>
      <c r="M497" s="283"/>
      <c r="N497" s="283"/>
      <c r="O497" s="283"/>
      <c r="P497" s="283"/>
      <c r="Q497" s="283"/>
      <c r="R497" s="283"/>
      <c r="S497" s="273">
        <v>496</v>
      </c>
    </row>
    <row r="498" spans="1:19" s="82" customFormat="1" ht="15.75">
      <c r="A498" s="274" t="str">
        <f>IFERROR(IF(J498&lt;&gt;"",MAX($A$1:A497)+1,""),"")</f>
        <v/>
      </c>
      <c r="B498" s="275" t="str">
        <f>IFERROR(IF(J498="","",_xlfn.CONCAT($Y$2,_xlfn.CONCAT(IF(LEN(ドッグキャリー!$K$2)=1,0,""),ドッグキャリー!$K$2,_xlfn.CONCAT(IF(LEN(ドッグキャリー!$N$2)=1,0,""),ドッグキャリー!$N$2)))),"")</f>
        <v/>
      </c>
      <c r="C498" s="282"/>
      <c r="D498" s="282"/>
      <c r="E498" s="282"/>
      <c r="F498" s="283"/>
      <c r="G498" s="283"/>
      <c r="H498" s="283"/>
      <c r="I498" s="284" t="str">
        <f>IF(ウエア!N162=0,"",ウエア!E162)</f>
        <v/>
      </c>
      <c r="J498" s="283" t="str">
        <f>IF(ウエア!N162=0,"",ウエア!N162)</f>
        <v/>
      </c>
      <c r="K498" s="283"/>
      <c r="L498" s="283"/>
      <c r="M498" s="283"/>
      <c r="N498" s="283"/>
      <c r="O498" s="283"/>
      <c r="P498" s="283"/>
      <c r="Q498" s="283"/>
      <c r="R498" s="283"/>
      <c r="S498" s="273">
        <v>497</v>
      </c>
    </row>
    <row r="499" spans="1:19" s="82" customFormat="1" ht="15.75">
      <c r="A499" s="274" t="str">
        <f>IFERROR(IF(J499&lt;&gt;"",MAX($A$1:A498)+1,""),"")</f>
        <v/>
      </c>
      <c r="B499" s="275" t="str">
        <f>IFERROR(IF(J499="","",_xlfn.CONCAT($Y$2,_xlfn.CONCAT(IF(LEN(ドッグキャリー!$K$2)=1,0,""),ドッグキャリー!$K$2,_xlfn.CONCAT(IF(LEN(ドッグキャリー!$N$2)=1,0,""),ドッグキャリー!$N$2)))),"")</f>
        <v/>
      </c>
      <c r="C499" s="282"/>
      <c r="D499" s="282"/>
      <c r="E499" s="282"/>
      <c r="F499" s="283"/>
      <c r="G499" s="283"/>
      <c r="H499" s="283"/>
      <c r="I499" s="284" t="str">
        <f>IF(ウエア!N163=0,"",ウエア!E163)</f>
        <v/>
      </c>
      <c r="J499" s="283" t="str">
        <f>IF(ウエア!N163=0,"",ウエア!N163)</f>
        <v/>
      </c>
      <c r="K499" s="283"/>
      <c r="L499" s="283"/>
      <c r="M499" s="283"/>
      <c r="N499" s="283"/>
      <c r="O499" s="283"/>
      <c r="P499" s="283"/>
      <c r="Q499" s="283"/>
      <c r="R499" s="283"/>
      <c r="S499" s="273">
        <v>498</v>
      </c>
    </row>
    <row r="500" spans="1:19" s="82" customFormat="1" ht="15.75">
      <c r="A500" s="274" t="str">
        <f>IFERROR(IF(J500&lt;&gt;"",MAX($A$1:A499)+1,""),"")</f>
        <v/>
      </c>
      <c r="B500" s="275" t="str">
        <f>IFERROR(IF(J500="","",_xlfn.CONCAT($Y$2,_xlfn.CONCAT(IF(LEN(ドッグキャリー!$K$2)=1,0,""),ドッグキャリー!$K$2,_xlfn.CONCAT(IF(LEN(ドッグキャリー!$N$2)=1,0,""),ドッグキャリー!$N$2)))),"")</f>
        <v/>
      </c>
      <c r="C500" s="282"/>
      <c r="D500" s="282"/>
      <c r="E500" s="282"/>
      <c r="F500" s="283"/>
      <c r="G500" s="283"/>
      <c r="H500" s="283"/>
      <c r="I500" s="284" t="str">
        <f>IF(ウエア!N164=0,"",ウエア!E164)</f>
        <v/>
      </c>
      <c r="J500" s="283" t="str">
        <f>IF(ウエア!N164=0,"",ウエア!N164)</f>
        <v/>
      </c>
      <c r="K500" s="283"/>
      <c r="L500" s="283"/>
      <c r="M500" s="283"/>
      <c r="N500" s="283"/>
      <c r="O500" s="283"/>
      <c r="P500" s="283"/>
      <c r="Q500" s="283"/>
      <c r="R500" s="283"/>
      <c r="S500" s="273">
        <v>499</v>
      </c>
    </row>
    <row r="501" spans="1:19" s="82" customFormat="1" ht="15.75">
      <c r="A501" s="274" t="str">
        <f>IFERROR(IF(J501&lt;&gt;"",MAX($A$1:A500)+1,""),"")</f>
        <v/>
      </c>
      <c r="B501" s="275" t="str">
        <f>IFERROR(IF(J501="","",_xlfn.CONCAT($Y$2,_xlfn.CONCAT(IF(LEN(ドッグキャリー!$K$2)=1,0,""),ドッグキャリー!$K$2,_xlfn.CONCAT(IF(LEN(ドッグキャリー!$N$2)=1,0,""),ドッグキャリー!$N$2)))),"")</f>
        <v/>
      </c>
      <c r="C501" s="282"/>
      <c r="D501" s="282"/>
      <c r="E501" s="282"/>
      <c r="F501" s="283"/>
      <c r="G501" s="283"/>
      <c r="H501" s="283"/>
      <c r="I501" s="284" t="str">
        <f>IF(ウエア!N165=0,"",ウエア!E165)</f>
        <v/>
      </c>
      <c r="J501" s="283" t="str">
        <f>IF(ウエア!N165=0,"",ウエア!N165)</f>
        <v/>
      </c>
      <c r="K501" s="283"/>
      <c r="L501" s="283"/>
      <c r="M501" s="283"/>
      <c r="N501" s="283"/>
      <c r="O501" s="283"/>
      <c r="P501" s="283"/>
      <c r="Q501" s="283"/>
      <c r="R501" s="283"/>
      <c r="S501" s="273">
        <v>500</v>
      </c>
    </row>
    <row r="502" spans="1:19" s="82" customFormat="1" ht="15.75">
      <c r="A502" s="274" t="str">
        <f>IFERROR(IF(J502&lt;&gt;"",MAX($A$1:A501)+1,""),"")</f>
        <v/>
      </c>
      <c r="B502" s="275" t="str">
        <f>IFERROR(IF(J502="","",_xlfn.CONCAT($Y$2,_xlfn.CONCAT(IF(LEN(ドッグキャリー!$K$2)=1,0,""),ドッグキャリー!$K$2,_xlfn.CONCAT(IF(LEN(ドッグキャリー!$N$2)=1,0,""),ドッグキャリー!$N$2)))),"")</f>
        <v/>
      </c>
      <c r="C502" s="282"/>
      <c r="D502" s="282"/>
      <c r="E502" s="282"/>
      <c r="F502" s="283"/>
      <c r="G502" s="283"/>
      <c r="H502" s="283"/>
      <c r="I502" s="284" t="str">
        <f>IF(ウエア!N166=0,"",ウエア!E166)</f>
        <v/>
      </c>
      <c r="J502" s="283" t="str">
        <f>IF(ウエア!N166=0,"",ウエア!N166)</f>
        <v/>
      </c>
      <c r="K502" s="283"/>
      <c r="L502" s="283"/>
      <c r="M502" s="283"/>
      <c r="N502" s="283"/>
      <c r="O502" s="283"/>
      <c r="P502" s="283"/>
      <c r="Q502" s="283"/>
      <c r="R502" s="283"/>
      <c r="S502" s="273">
        <v>501</v>
      </c>
    </row>
    <row r="503" spans="1:19" s="82" customFormat="1" ht="15.75">
      <c r="A503" s="274" t="str">
        <f>IFERROR(IF(J503&lt;&gt;"",MAX($A$1:A502)+1,""),"")</f>
        <v/>
      </c>
      <c r="B503" s="275" t="str">
        <f>IFERROR(IF(J503="","",_xlfn.CONCAT($Y$2,_xlfn.CONCAT(IF(LEN(ドッグキャリー!$K$2)=1,0,""),ドッグキャリー!$K$2,_xlfn.CONCAT(IF(LEN(ドッグキャリー!$N$2)=1,0,""),ドッグキャリー!$N$2)))),"")</f>
        <v/>
      </c>
      <c r="C503" s="282"/>
      <c r="D503" s="282"/>
      <c r="E503" s="282"/>
      <c r="F503" s="283"/>
      <c r="G503" s="283"/>
      <c r="H503" s="283"/>
      <c r="I503" s="284" t="str">
        <f>IF(ウエア!N167=0,"",ウエア!E167)</f>
        <v/>
      </c>
      <c r="J503" s="283" t="str">
        <f>IF(ウエア!N167=0,"",ウエア!N167)</f>
        <v/>
      </c>
      <c r="K503" s="283"/>
      <c r="L503" s="283"/>
      <c r="M503" s="283"/>
      <c r="N503" s="283"/>
      <c r="O503" s="283"/>
      <c r="P503" s="283"/>
      <c r="Q503" s="283"/>
      <c r="R503" s="283"/>
      <c r="S503" s="273">
        <v>502</v>
      </c>
    </row>
    <row r="504" spans="1:19" s="82" customFormat="1" ht="15.75">
      <c r="A504" s="274" t="str">
        <f>IFERROR(IF(J504&lt;&gt;"",MAX($A$1:A503)+1,""),"")</f>
        <v/>
      </c>
      <c r="B504" s="275" t="str">
        <f>IFERROR(IF(J504="","",_xlfn.CONCAT($Y$2,_xlfn.CONCAT(IF(LEN(ドッグキャリー!$K$2)=1,0,""),ドッグキャリー!$K$2,_xlfn.CONCAT(IF(LEN(ドッグキャリー!$N$2)=1,0,""),ドッグキャリー!$N$2)))),"")</f>
        <v/>
      </c>
      <c r="C504" s="282"/>
      <c r="D504" s="282"/>
      <c r="E504" s="282"/>
      <c r="F504" s="283"/>
      <c r="G504" s="283"/>
      <c r="H504" s="283"/>
      <c r="I504" s="284" t="str">
        <f>IF(ウエア!N168=0,"",ウエア!E168)</f>
        <v/>
      </c>
      <c r="J504" s="283" t="str">
        <f>IF(ウエア!N168=0,"",ウエア!N168)</f>
        <v/>
      </c>
      <c r="K504" s="283"/>
      <c r="L504" s="283"/>
      <c r="M504" s="283"/>
      <c r="N504" s="283"/>
      <c r="O504" s="283"/>
      <c r="P504" s="283"/>
      <c r="Q504" s="283"/>
      <c r="R504" s="283"/>
      <c r="S504" s="273">
        <v>503</v>
      </c>
    </row>
    <row r="505" spans="1:19" s="82" customFormat="1" ht="15.75">
      <c r="A505" s="274" t="str">
        <f>IFERROR(IF(J505&lt;&gt;"",MAX($A$1:A504)+1,""),"")</f>
        <v/>
      </c>
      <c r="B505" s="275" t="str">
        <f>IFERROR(IF(J505="","",_xlfn.CONCAT($Y$2,_xlfn.CONCAT(IF(LEN(ドッグキャリー!$K$2)=1,0,""),ドッグキャリー!$K$2,_xlfn.CONCAT(IF(LEN(ドッグキャリー!$N$2)=1,0,""),ドッグキャリー!$N$2)))),"")</f>
        <v/>
      </c>
      <c r="C505" s="282"/>
      <c r="D505" s="282"/>
      <c r="E505" s="282"/>
      <c r="F505" s="283"/>
      <c r="G505" s="283"/>
      <c r="H505" s="283"/>
      <c r="I505" s="284" t="str">
        <f>IF(ウエア!N169=0,"",ウエア!E169)</f>
        <v/>
      </c>
      <c r="J505" s="283" t="str">
        <f>IF(ウエア!N169=0,"",ウエア!N169)</f>
        <v/>
      </c>
      <c r="K505" s="283"/>
      <c r="L505" s="283"/>
      <c r="M505" s="283"/>
      <c r="N505" s="283"/>
      <c r="O505" s="283"/>
      <c r="P505" s="283"/>
      <c r="Q505" s="283"/>
      <c r="R505" s="283"/>
      <c r="S505" s="273">
        <v>504</v>
      </c>
    </row>
    <row r="506" spans="1:19" s="82" customFormat="1" ht="15.75">
      <c r="A506" s="274" t="str">
        <f>IFERROR(IF(J506&lt;&gt;"",MAX($A$1:A505)+1,""),"")</f>
        <v/>
      </c>
      <c r="B506" s="275" t="str">
        <f>IFERROR(IF(J506="","",_xlfn.CONCAT($Y$2,_xlfn.CONCAT(IF(LEN(ドッグキャリー!$K$2)=1,0,""),ドッグキャリー!$K$2,_xlfn.CONCAT(IF(LEN(ドッグキャリー!$N$2)=1,0,""),ドッグキャリー!$N$2)))),"")</f>
        <v/>
      </c>
      <c r="C506" s="282"/>
      <c r="D506" s="282"/>
      <c r="E506" s="282"/>
      <c r="F506" s="283"/>
      <c r="G506" s="283"/>
      <c r="H506" s="283"/>
      <c r="I506" s="284" t="str">
        <f>IF(ウエア!N170=0,"",ウエア!E170)</f>
        <v/>
      </c>
      <c r="J506" s="283" t="str">
        <f>IF(ウエア!N170=0,"",ウエア!N170)</f>
        <v/>
      </c>
      <c r="K506" s="283"/>
      <c r="L506" s="283"/>
      <c r="M506" s="283"/>
      <c r="N506" s="283"/>
      <c r="O506" s="283"/>
      <c r="P506" s="283"/>
      <c r="Q506" s="283"/>
      <c r="R506" s="283"/>
      <c r="S506" s="273">
        <v>505</v>
      </c>
    </row>
    <row r="507" spans="1:19" s="82" customFormat="1" ht="15.75">
      <c r="A507" s="274" t="str">
        <f>IFERROR(IF(J507&lt;&gt;"",MAX($A$1:A506)+1,""),"")</f>
        <v/>
      </c>
      <c r="B507" s="275" t="str">
        <f>IFERROR(IF(J507="","",_xlfn.CONCAT($Y$2,_xlfn.CONCAT(IF(LEN(ドッグキャリー!$K$2)=1,0,""),ドッグキャリー!$K$2,_xlfn.CONCAT(IF(LEN(ドッグキャリー!$N$2)=1,0,""),ドッグキャリー!$N$2)))),"")</f>
        <v/>
      </c>
      <c r="C507" s="282"/>
      <c r="D507" s="282"/>
      <c r="E507" s="282"/>
      <c r="F507" s="283"/>
      <c r="G507" s="283"/>
      <c r="H507" s="283"/>
      <c r="I507" s="284" t="str">
        <f>IF(ウエア!N171=0,"",ウエア!E171)</f>
        <v/>
      </c>
      <c r="J507" s="283" t="str">
        <f>IF(ウエア!N171=0,"",ウエア!N171)</f>
        <v/>
      </c>
      <c r="K507" s="283"/>
      <c r="L507" s="283"/>
      <c r="M507" s="283"/>
      <c r="N507" s="283"/>
      <c r="O507" s="283"/>
      <c r="P507" s="283"/>
      <c r="Q507" s="283"/>
      <c r="R507" s="283"/>
      <c r="S507" s="273">
        <v>506</v>
      </c>
    </row>
    <row r="508" spans="1:19" s="82" customFormat="1" ht="15.75">
      <c r="A508" s="274" t="str">
        <f>IFERROR(IF(J508&lt;&gt;"",MAX($A$1:A507)+1,""),"")</f>
        <v/>
      </c>
      <c r="B508" s="275" t="str">
        <f>IFERROR(IF(J508="","",_xlfn.CONCAT($Y$2,_xlfn.CONCAT(IF(LEN(ドッグキャリー!$K$2)=1,0,""),ドッグキャリー!$K$2,_xlfn.CONCAT(IF(LEN(ドッグキャリー!$N$2)=1,0,""),ドッグキャリー!$N$2)))),"")</f>
        <v/>
      </c>
      <c r="C508" s="282"/>
      <c r="D508" s="282"/>
      <c r="E508" s="282"/>
      <c r="F508" s="283"/>
      <c r="G508" s="283"/>
      <c r="H508" s="283"/>
      <c r="I508" s="284" t="str">
        <f>IF(ウエア!N172=0,"",ウエア!E172)</f>
        <v/>
      </c>
      <c r="J508" s="283" t="str">
        <f>IF(ウエア!N172=0,"",ウエア!N172)</f>
        <v/>
      </c>
      <c r="K508" s="283"/>
      <c r="L508" s="283"/>
      <c r="M508" s="283"/>
      <c r="N508" s="283"/>
      <c r="O508" s="283"/>
      <c r="P508" s="283"/>
      <c r="Q508" s="283"/>
      <c r="R508" s="283"/>
      <c r="S508" s="273">
        <v>507</v>
      </c>
    </row>
    <row r="509" spans="1:19" s="82" customFormat="1" ht="15.75">
      <c r="A509" s="274" t="str">
        <f>IFERROR(IF(J509&lt;&gt;"",MAX($A$1:A508)+1,""),"")</f>
        <v/>
      </c>
      <c r="B509" s="275" t="str">
        <f>IFERROR(IF(J509="","",_xlfn.CONCAT($Y$2,_xlfn.CONCAT(IF(LEN(ドッグキャリー!$K$2)=1,0,""),ドッグキャリー!$K$2,_xlfn.CONCAT(IF(LEN(ドッグキャリー!$N$2)=1,0,""),ドッグキャリー!$N$2)))),"")</f>
        <v/>
      </c>
      <c r="C509" s="282"/>
      <c r="D509" s="282"/>
      <c r="E509" s="282"/>
      <c r="F509" s="283"/>
      <c r="G509" s="283"/>
      <c r="H509" s="283"/>
      <c r="I509" s="284" t="str">
        <f>IF(ウエア!N173=0,"",ウエア!E173)</f>
        <v/>
      </c>
      <c r="J509" s="283" t="str">
        <f>IF(ウエア!N173=0,"",ウエア!N173)</f>
        <v/>
      </c>
      <c r="K509" s="283"/>
      <c r="L509" s="283"/>
      <c r="M509" s="283"/>
      <c r="N509" s="283"/>
      <c r="O509" s="283"/>
      <c r="P509" s="283"/>
      <c r="Q509" s="283"/>
      <c r="R509" s="283"/>
      <c r="S509" s="273">
        <v>508</v>
      </c>
    </row>
    <row r="510" spans="1:19" s="82" customFormat="1" ht="15.75">
      <c r="A510" s="274" t="str">
        <f>IFERROR(IF(J510&lt;&gt;"",MAX($A$1:A509)+1,""),"")</f>
        <v/>
      </c>
      <c r="B510" s="275" t="str">
        <f>IFERROR(IF(J510="","",_xlfn.CONCAT($Y$2,_xlfn.CONCAT(IF(LEN(ドッグキャリー!$K$2)=1,0,""),ドッグキャリー!$K$2,_xlfn.CONCAT(IF(LEN(ドッグキャリー!$N$2)=1,0,""),ドッグキャリー!$N$2)))),"")</f>
        <v/>
      </c>
      <c r="C510" s="282"/>
      <c r="D510" s="282"/>
      <c r="E510" s="282"/>
      <c r="F510" s="283"/>
      <c r="G510" s="283"/>
      <c r="H510" s="283"/>
      <c r="I510" s="284" t="str">
        <f>IF(ウエア!N174=0,"",ウエア!E174)</f>
        <v/>
      </c>
      <c r="J510" s="283" t="str">
        <f>IF(ウエア!N174=0,"",ウエア!N174)</f>
        <v/>
      </c>
      <c r="K510" s="283"/>
      <c r="L510" s="283"/>
      <c r="M510" s="283"/>
      <c r="N510" s="283"/>
      <c r="O510" s="283"/>
      <c r="P510" s="283"/>
      <c r="Q510" s="283"/>
      <c r="R510" s="283"/>
      <c r="S510" s="273">
        <v>509</v>
      </c>
    </row>
    <row r="511" spans="1:19" s="82" customFormat="1" ht="15.75">
      <c r="A511" s="274" t="str">
        <f>IFERROR(IF(J511&lt;&gt;"",MAX($A$1:A510)+1,""),"")</f>
        <v/>
      </c>
      <c r="B511" s="275" t="str">
        <f>IFERROR(IF(J511="","",_xlfn.CONCAT($Y$2,_xlfn.CONCAT(IF(LEN(ドッグキャリー!$K$2)=1,0,""),ドッグキャリー!$K$2,_xlfn.CONCAT(IF(LEN(ドッグキャリー!$N$2)=1,0,""),ドッグキャリー!$N$2)))),"")</f>
        <v/>
      </c>
      <c r="C511" s="282"/>
      <c r="D511" s="282"/>
      <c r="E511" s="282"/>
      <c r="F511" s="283"/>
      <c r="G511" s="283"/>
      <c r="H511" s="283"/>
      <c r="I511" s="284" t="str">
        <f>IF(ウエア!N175=0,"",ウエア!E175)</f>
        <v/>
      </c>
      <c r="J511" s="283" t="str">
        <f>IF(ウエア!N175=0,"",ウエア!N175)</f>
        <v/>
      </c>
      <c r="K511" s="283"/>
      <c r="L511" s="283"/>
      <c r="M511" s="283"/>
      <c r="N511" s="283"/>
      <c r="O511" s="283"/>
      <c r="P511" s="283"/>
      <c r="Q511" s="283"/>
      <c r="R511" s="283"/>
      <c r="S511" s="273">
        <v>510</v>
      </c>
    </row>
    <row r="512" spans="1:19" s="82" customFormat="1" ht="15.75">
      <c r="A512" s="274" t="str">
        <f>IFERROR(IF(J512&lt;&gt;"",MAX($A$1:A511)+1,""),"")</f>
        <v/>
      </c>
      <c r="B512" s="275" t="str">
        <f>IFERROR(IF(J512="","",_xlfn.CONCAT($Y$2,_xlfn.CONCAT(IF(LEN(ドッグキャリー!$K$2)=1,0,""),ドッグキャリー!$K$2,_xlfn.CONCAT(IF(LEN(ドッグキャリー!$N$2)=1,0,""),ドッグキャリー!$N$2)))),"")</f>
        <v/>
      </c>
      <c r="C512" s="282"/>
      <c r="D512" s="282"/>
      <c r="E512" s="282"/>
      <c r="F512" s="283"/>
      <c r="G512" s="283"/>
      <c r="H512" s="283"/>
      <c r="I512" s="284" t="str">
        <f>IF(ウエア!N176=0,"",ウエア!E176)</f>
        <v/>
      </c>
      <c r="J512" s="283" t="str">
        <f>IF(ウエア!N176=0,"",ウエア!N176)</f>
        <v/>
      </c>
      <c r="K512" s="283"/>
      <c r="L512" s="283"/>
      <c r="M512" s="283"/>
      <c r="N512" s="283"/>
      <c r="O512" s="283"/>
      <c r="P512" s="283"/>
      <c r="Q512" s="283"/>
      <c r="R512" s="283"/>
      <c r="S512" s="273">
        <v>511</v>
      </c>
    </row>
    <row r="513" spans="1:19" s="82" customFormat="1" ht="15.75">
      <c r="A513" s="274" t="str">
        <f>IFERROR(IF(J513&lt;&gt;"",MAX($A$1:A512)+1,""),"")</f>
        <v/>
      </c>
      <c r="B513" s="275" t="str">
        <f>IFERROR(IF(J513="","",_xlfn.CONCAT($Y$2,_xlfn.CONCAT(IF(LEN(ドッグキャリー!$K$2)=1,0,""),ドッグキャリー!$K$2,_xlfn.CONCAT(IF(LEN(ドッグキャリー!$N$2)=1,0,""),ドッグキャリー!$N$2)))),"")</f>
        <v/>
      </c>
      <c r="C513" s="282"/>
      <c r="D513" s="282"/>
      <c r="E513" s="282"/>
      <c r="F513" s="283"/>
      <c r="G513" s="283"/>
      <c r="H513" s="283"/>
      <c r="I513" s="284" t="str">
        <f>IF(ウエア!N177=0,"",ウエア!E177)</f>
        <v/>
      </c>
      <c r="J513" s="283" t="str">
        <f>IF(ウエア!N177=0,"",ウエア!N177)</f>
        <v/>
      </c>
      <c r="K513" s="283"/>
      <c r="L513" s="283"/>
      <c r="M513" s="283"/>
      <c r="N513" s="283"/>
      <c r="O513" s="283"/>
      <c r="P513" s="283"/>
      <c r="Q513" s="283"/>
      <c r="R513" s="283"/>
      <c r="S513" s="273">
        <v>512</v>
      </c>
    </row>
    <row r="514" spans="1:19" s="82" customFormat="1" ht="15.75">
      <c r="A514" s="274" t="str">
        <f>IFERROR(IF(J514&lt;&gt;"",MAX($A$1:A513)+1,""),"")</f>
        <v/>
      </c>
      <c r="B514" s="275" t="str">
        <f>IFERROR(IF(J514="","",_xlfn.CONCAT($Y$2,_xlfn.CONCAT(IF(LEN(ドッグキャリー!$K$2)=1,0,""),ドッグキャリー!$K$2,_xlfn.CONCAT(IF(LEN(ドッグキャリー!$N$2)=1,0,""),ドッグキャリー!$N$2)))),"")</f>
        <v/>
      </c>
      <c r="C514" s="282"/>
      <c r="D514" s="282"/>
      <c r="E514" s="282"/>
      <c r="F514" s="283"/>
      <c r="G514" s="283"/>
      <c r="H514" s="283"/>
      <c r="I514" s="284" t="str">
        <f>IF(ウエア!N178=0,"",ウエア!E178)</f>
        <v/>
      </c>
      <c r="J514" s="283" t="str">
        <f>IF(ウエア!N178=0,"",ウエア!N178)</f>
        <v/>
      </c>
      <c r="K514" s="283"/>
      <c r="L514" s="283"/>
      <c r="M514" s="283"/>
      <c r="N514" s="283"/>
      <c r="O514" s="283"/>
      <c r="P514" s="283"/>
      <c r="Q514" s="283"/>
      <c r="R514" s="283"/>
      <c r="S514" s="273">
        <v>513</v>
      </c>
    </row>
    <row r="515" spans="1:19" s="82" customFormat="1" ht="15.75">
      <c r="A515" s="274" t="str">
        <f>IFERROR(IF(J515&lt;&gt;"",MAX($A$1:A514)+1,""),"")</f>
        <v/>
      </c>
      <c r="B515" s="275" t="str">
        <f>IFERROR(IF(J515="","",_xlfn.CONCAT($Y$2,_xlfn.CONCAT(IF(LEN(ドッグキャリー!$K$2)=1,0,""),ドッグキャリー!$K$2,_xlfn.CONCAT(IF(LEN(ドッグキャリー!$N$2)=1,0,""),ドッグキャリー!$N$2)))),"")</f>
        <v/>
      </c>
      <c r="C515" s="282"/>
      <c r="D515" s="282"/>
      <c r="E515" s="282"/>
      <c r="F515" s="283"/>
      <c r="G515" s="283"/>
      <c r="H515" s="283"/>
      <c r="I515" s="284" t="str">
        <f>IF(ウエア!N179=0,"",ウエア!E179)</f>
        <v/>
      </c>
      <c r="J515" s="283" t="str">
        <f>IF(ウエア!N179=0,"",ウエア!N179)</f>
        <v/>
      </c>
      <c r="K515" s="283"/>
      <c r="L515" s="283"/>
      <c r="M515" s="283"/>
      <c r="N515" s="283"/>
      <c r="O515" s="283"/>
      <c r="P515" s="283"/>
      <c r="Q515" s="283"/>
      <c r="R515" s="283"/>
      <c r="S515" s="273">
        <v>514</v>
      </c>
    </row>
    <row r="516" spans="1:19" s="82" customFormat="1" ht="15.75">
      <c r="A516" s="274" t="str">
        <f>IFERROR(IF(J516&lt;&gt;"",MAX($A$1:A515)+1,""),"")</f>
        <v/>
      </c>
      <c r="B516" s="275" t="str">
        <f>IFERROR(IF(J516="","",_xlfn.CONCAT($Y$2,_xlfn.CONCAT(IF(LEN(ドッグキャリー!$K$2)=1,0,""),ドッグキャリー!$K$2,_xlfn.CONCAT(IF(LEN(ドッグキャリー!$N$2)=1,0,""),ドッグキャリー!$N$2)))),"")</f>
        <v/>
      </c>
      <c r="C516" s="282"/>
      <c r="D516" s="282"/>
      <c r="E516" s="282"/>
      <c r="F516" s="283"/>
      <c r="G516" s="283"/>
      <c r="H516" s="283"/>
      <c r="I516" s="284" t="str">
        <f>IF(ウエア!N180=0,"",ウエア!E180)</f>
        <v/>
      </c>
      <c r="J516" s="283" t="str">
        <f>IF(ウエア!N180=0,"",ウエア!N180)</f>
        <v/>
      </c>
      <c r="K516" s="283"/>
      <c r="L516" s="283"/>
      <c r="M516" s="283"/>
      <c r="N516" s="283"/>
      <c r="O516" s="283"/>
      <c r="P516" s="283"/>
      <c r="Q516" s="283"/>
      <c r="R516" s="283"/>
      <c r="S516" s="273">
        <v>515</v>
      </c>
    </row>
    <row r="517" spans="1:19" s="82" customFormat="1" ht="15.75">
      <c r="A517" s="274" t="str">
        <f>IFERROR(IF(J517&lt;&gt;"",MAX($A$1:A516)+1,""),"")</f>
        <v/>
      </c>
      <c r="B517" s="275" t="str">
        <f>IFERROR(IF(J517="","",_xlfn.CONCAT($Y$2,_xlfn.CONCAT(IF(LEN(ドッグキャリー!$K$2)=1,0,""),ドッグキャリー!$K$2,_xlfn.CONCAT(IF(LEN(ドッグキャリー!$N$2)=1,0,""),ドッグキャリー!$N$2)))),"")</f>
        <v/>
      </c>
      <c r="C517" s="282"/>
      <c r="D517" s="282"/>
      <c r="E517" s="282"/>
      <c r="F517" s="283"/>
      <c r="G517" s="283"/>
      <c r="H517" s="283"/>
      <c r="I517" s="284" t="str">
        <f>IF(ウエア!N181=0,"",ウエア!E181)</f>
        <v/>
      </c>
      <c r="J517" s="283" t="str">
        <f>IF(ウエア!N181=0,"",ウエア!N181)</f>
        <v/>
      </c>
      <c r="K517" s="283"/>
      <c r="L517" s="283"/>
      <c r="M517" s="283"/>
      <c r="N517" s="283"/>
      <c r="O517" s="283"/>
      <c r="P517" s="283"/>
      <c r="Q517" s="283"/>
      <c r="R517" s="283"/>
      <c r="S517" s="273">
        <v>516</v>
      </c>
    </row>
    <row r="518" spans="1:19" s="82" customFormat="1" ht="15.75">
      <c r="A518" s="274" t="str">
        <f>IFERROR(IF(J518&lt;&gt;"",MAX($A$1:A517)+1,""),"")</f>
        <v/>
      </c>
      <c r="B518" s="275" t="str">
        <f>IFERROR(IF(J518="","",_xlfn.CONCAT($Y$2,_xlfn.CONCAT(IF(LEN(ドッグキャリー!$K$2)=1,0,""),ドッグキャリー!$K$2,_xlfn.CONCAT(IF(LEN(ドッグキャリー!$N$2)=1,0,""),ドッグキャリー!$N$2)))),"")</f>
        <v/>
      </c>
      <c r="C518" s="282"/>
      <c r="D518" s="282"/>
      <c r="E518" s="282"/>
      <c r="F518" s="283"/>
      <c r="G518" s="283"/>
      <c r="H518" s="283"/>
      <c r="I518" s="284" t="str">
        <f>IF(ウエア!N182=0,"",ウエア!E182)</f>
        <v/>
      </c>
      <c r="J518" s="283" t="str">
        <f>IF(ウエア!N182=0,"",ウエア!N182)</f>
        <v/>
      </c>
      <c r="K518" s="283"/>
      <c r="L518" s="283"/>
      <c r="M518" s="283"/>
      <c r="N518" s="283"/>
      <c r="O518" s="283"/>
      <c r="P518" s="283"/>
      <c r="Q518" s="283"/>
      <c r="R518" s="283"/>
      <c r="S518" s="273">
        <v>517</v>
      </c>
    </row>
    <row r="519" spans="1:19" s="82" customFormat="1" ht="15.75">
      <c r="A519" s="274" t="str">
        <f>IFERROR(IF(J519&lt;&gt;"",MAX($A$1:A518)+1,""),"")</f>
        <v/>
      </c>
      <c r="B519" s="275" t="str">
        <f>IFERROR(IF(J519="","",_xlfn.CONCAT($Y$2,_xlfn.CONCAT(IF(LEN(ドッグキャリー!$K$2)=1,0,""),ドッグキャリー!$K$2,_xlfn.CONCAT(IF(LEN(ドッグキャリー!$N$2)=1,0,""),ドッグキャリー!$N$2)))),"")</f>
        <v/>
      </c>
      <c r="C519" s="282"/>
      <c r="D519" s="282"/>
      <c r="E519" s="282"/>
      <c r="F519" s="283"/>
      <c r="G519" s="283"/>
      <c r="H519" s="283"/>
      <c r="I519" s="284" t="str">
        <f>IF(ウエア!N183=0,"",ウエア!E183)</f>
        <v/>
      </c>
      <c r="J519" s="283" t="str">
        <f>IF(ウエア!N183=0,"",ウエア!N183)</f>
        <v/>
      </c>
      <c r="K519" s="283"/>
      <c r="L519" s="283"/>
      <c r="M519" s="283"/>
      <c r="N519" s="283"/>
      <c r="O519" s="283"/>
      <c r="P519" s="283"/>
      <c r="Q519" s="283"/>
      <c r="R519" s="283"/>
      <c r="S519" s="273">
        <v>518</v>
      </c>
    </row>
    <row r="520" spans="1:19" s="82" customFormat="1" ht="15.75">
      <c r="A520" s="274" t="str">
        <f>IFERROR(IF(J520&lt;&gt;"",MAX($A$1:A519)+1,""),"")</f>
        <v/>
      </c>
      <c r="B520" s="275" t="str">
        <f>IFERROR(IF(J520="","",_xlfn.CONCAT($Y$2,_xlfn.CONCAT(IF(LEN(ドッグキャリー!$K$2)=1,0,""),ドッグキャリー!$K$2,_xlfn.CONCAT(IF(LEN(ドッグキャリー!$N$2)=1,0,""),ドッグキャリー!$N$2)))),"")</f>
        <v/>
      </c>
      <c r="C520" s="282"/>
      <c r="D520" s="282"/>
      <c r="E520" s="282"/>
      <c r="F520" s="283"/>
      <c r="G520" s="283"/>
      <c r="H520" s="283"/>
      <c r="I520" s="284" t="str">
        <f>IF(ウエア!N184=0,"",ウエア!E184)</f>
        <v/>
      </c>
      <c r="J520" s="283" t="str">
        <f>IF(ウエア!N184=0,"",ウエア!N184)</f>
        <v/>
      </c>
      <c r="K520" s="283"/>
      <c r="L520" s="283"/>
      <c r="M520" s="283"/>
      <c r="N520" s="283"/>
      <c r="O520" s="283"/>
      <c r="P520" s="283"/>
      <c r="Q520" s="283"/>
      <c r="R520" s="283"/>
      <c r="S520" s="273">
        <v>519</v>
      </c>
    </row>
    <row r="521" spans="1:19" s="82" customFormat="1" ht="15.75">
      <c r="A521" s="274" t="str">
        <f>IFERROR(IF(J521&lt;&gt;"",MAX($A$1:A520)+1,""),"")</f>
        <v/>
      </c>
      <c r="B521" s="275" t="str">
        <f>IFERROR(IF(J521="","",_xlfn.CONCAT($Y$2,_xlfn.CONCAT(IF(LEN(ドッグキャリー!$K$2)=1,0,""),ドッグキャリー!$K$2,_xlfn.CONCAT(IF(LEN(ドッグキャリー!$N$2)=1,0,""),ドッグキャリー!$N$2)))),"")</f>
        <v/>
      </c>
      <c r="C521" s="282"/>
      <c r="D521" s="282"/>
      <c r="E521" s="282"/>
      <c r="F521" s="283"/>
      <c r="G521" s="283"/>
      <c r="H521" s="283"/>
      <c r="I521" s="284" t="str">
        <f>IF(ウエア!N185=0,"",ウエア!E185)</f>
        <v/>
      </c>
      <c r="J521" s="283" t="str">
        <f>IF(ウエア!N185=0,"",ウエア!N185)</f>
        <v/>
      </c>
      <c r="K521" s="283"/>
      <c r="L521" s="283"/>
      <c r="M521" s="283"/>
      <c r="N521" s="283"/>
      <c r="O521" s="283"/>
      <c r="P521" s="283"/>
      <c r="Q521" s="283"/>
      <c r="R521" s="283"/>
      <c r="S521" s="273">
        <v>520</v>
      </c>
    </row>
    <row r="522" spans="1:19" s="82" customFormat="1" ht="15.75">
      <c r="A522" s="274" t="str">
        <f>IFERROR(IF(J522&lt;&gt;"",MAX($A$1:A521)+1,""),"")</f>
        <v/>
      </c>
      <c r="B522" s="275" t="str">
        <f>IFERROR(IF(J522="","",_xlfn.CONCAT($Y$2,_xlfn.CONCAT(IF(LEN(ドッグキャリー!$K$2)=1,0,""),ドッグキャリー!$K$2,_xlfn.CONCAT(IF(LEN(ドッグキャリー!$N$2)=1,0,""),ドッグキャリー!$N$2)))),"")</f>
        <v/>
      </c>
      <c r="C522" s="282"/>
      <c r="D522" s="282"/>
      <c r="E522" s="282"/>
      <c r="F522" s="283"/>
      <c r="G522" s="283"/>
      <c r="H522" s="283"/>
      <c r="I522" s="284" t="str">
        <f>IF(ウエア!N186=0,"",ウエア!E186)</f>
        <v/>
      </c>
      <c r="J522" s="283" t="str">
        <f>IF(ウエア!N186=0,"",ウエア!N186)</f>
        <v/>
      </c>
      <c r="K522" s="283"/>
      <c r="L522" s="283"/>
      <c r="M522" s="283"/>
      <c r="N522" s="283"/>
      <c r="O522" s="283"/>
      <c r="P522" s="283"/>
      <c r="Q522" s="283"/>
      <c r="R522" s="283"/>
      <c r="S522" s="273">
        <v>521</v>
      </c>
    </row>
    <row r="523" spans="1:19" s="82" customFormat="1" ht="15.75">
      <c r="A523" s="274" t="str">
        <f>IFERROR(IF(J523&lt;&gt;"",MAX($A$1:A522)+1,""),"")</f>
        <v/>
      </c>
      <c r="B523" s="275" t="str">
        <f>IFERROR(IF(J523="","",_xlfn.CONCAT($Y$2,_xlfn.CONCAT(IF(LEN(ドッグキャリー!$K$2)=1,0,""),ドッグキャリー!$K$2,_xlfn.CONCAT(IF(LEN(ドッグキャリー!$N$2)=1,0,""),ドッグキャリー!$N$2)))),"")</f>
        <v/>
      </c>
      <c r="C523" s="282"/>
      <c r="D523" s="282"/>
      <c r="E523" s="282"/>
      <c r="F523" s="283"/>
      <c r="G523" s="283"/>
      <c r="H523" s="283"/>
      <c r="I523" s="284" t="str">
        <f>IF(ウエア!N187=0,"",ウエア!E187)</f>
        <v/>
      </c>
      <c r="J523" s="283" t="str">
        <f>IF(ウエア!N187=0,"",ウエア!N187)</f>
        <v/>
      </c>
      <c r="K523" s="283"/>
      <c r="L523" s="283"/>
      <c r="M523" s="283"/>
      <c r="N523" s="283"/>
      <c r="O523" s="283"/>
      <c r="P523" s="283"/>
      <c r="Q523" s="283"/>
      <c r="R523" s="283"/>
      <c r="S523" s="273">
        <v>522</v>
      </c>
    </row>
    <row r="524" spans="1:19" s="82" customFormat="1" ht="15.75">
      <c r="A524" s="274" t="str">
        <f>IFERROR(IF(J524&lt;&gt;"",MAX($A$1:A523)+1,""),"")</f>
        <v/>
      </c>
      <c r="B524" s="275" t="str">
        <f>IFERROR(IF(J524="","",_xlfn.CONCAT($Y$2,_xlfn.CONCAT(IF(LEN(ドッグキャリー!$K$2)=1,0,""),ドッグキャリー!$K$2,_xlfn.CONCAT(IF(LEN(ドッグキャリー!$N$2)=1,0,""),ドッグキャリー!$N$2)))),"")</f>
        <v/>
      </c>
      <c r="C524" s="282"/>
      <c r="D524" s="282"/>
      <c r="E524" s="282"/>
      <c r="F524" s="283"/>
      <c r="G524" s="283"/>
      <c r="H524" s="283"/>
      <c r="I524" s="284" t="str">
        <f>IF(ウエア!N188=0,"",ウエア!E188)</f>
        <v/>
      </c>
      <c r="J524" s="283" t="str">
        <f>IF(ウエア!N188=0,"",ウエア!N188)</f>
        <v/>
      </c>
      <c r="K524" s="283"/>
      <c r="L524" s="283"/>
      <c r="M524" s="283"/>
      <c r="N524" s="283"/>
      <c r="O524" s="283"/>
      <c r="P524" s="283"/>
      <c r="Q524" s="283"/>
      <c r="R524" s="283"/>
      <c r="S524" s="273">
        <v>523</v>
      </c>
    </row>
    <row r="525" spans="1:19" s="82" customFormat="1" ht="15.75">
      <c r="A525" s="274" t="str">
        <f>IFERROR(IF(J525&lt;&gt;"",MAX($A$1:A524)+1,""),"")</f>
        <v/>
      </c>
      <c r="B525" s="275" t="str">
        <f>IFERROR(IF(J525="","",_xlfn.CONCAT($Y$2,_xlfn.CONCAT(IF(LEN(ドッグキャリー!$K$2)=1,0,""),ドッグキャリー!$K$2,_xlfn.CONCAT(IF(LEN(ドッグキャリー!$N$2)=1,0,""),ドッグキャリー!$N$2)))),"")</f>
        <v/>
      </c>
      <c r="C525" s="282"/>
      <c r="D525" s="282"/>
      <c r="E525" s="282"/>
      <c r="F525" s="283"/>
      <c r="G525" s="283"/>
      <c r="H525" s="283"/>
      <c r="I525" s="284" t="str">
        <f>IF(ウエア!N189=0,"",ウエア!E189)</f>
        <v/>
      </c>
      <c r="J525" s="283" t="str">
        <f>IF(ウエア!N189=0,"",ウエア!N189)</f>
        <v/>
      </c>
      <c r="K525" s="283"/>
      <c r="L525" s="283"/>
      <c r="M525" s="283"/>
      <c r="N525" s="283"/>
      <c r="O525" s="283"/>
      <c r="P525" s="283"/>
      <c r="Q525" s="283"/>
      <c r="R525" s="283"/>
      <c r="S525" s="273">
        <v>524</v>
      </c>
    </row>
    <row r="526" spans="1:19" s="82" customFormat="1" ht="15.75">
      <c r="A526" s="274" t="str">
        <f>IFERROR(IF(J526&lt;&gt;"",MAX($A$1:A525)+1,""),"")</f>
        <v/>
      </c>
      <c r="B526" s="275" t="str">
        <f>IFERROR(IF(J526="","",_xlfn.CONCAT($Y$2,_xlfn.CONCAT(IF(LEN(ドッグキャリー!$K$2)=1,0,""),ドッグキャリー!$K$2,_xlfn.CONCAT(IF(LEN(ドッグキャリー!$N$2)=1,0,""),ドッグキャリー!$N$2)))),"")</f>
        <v/>
      </c>
      <c r="C526" s="282"/>
      <c r="D526" s="282"/>
      <c r="E526" s="282"/>
      <c r="F526" s="283"/>
      <c r="G526" s="283"/>
      <c r="H526" s="283"/>
      <c r="I526" s="284" t="str">
        <f>IF(ウエア!N190=0,"",ウエア!E190)</f>
        <v/>
      </c>
      <c r="J526" s="283" t="str">
        <f>IF(ウエア!N190=0,"",ウエア!N190)</f>
        <v/>
      </c>
      <c r="K526" s="283"/>
      <c r="L526" s="283"/>
      <c r="M526" s="283"/>
      <c r="N526" s="283"/>
      <c r="O526" s="283"/>
      <c r="P526" s="283"/>
      <c r="Q526" s="283"/>
      <c r="R526" s="283"/>
      <c r="S526" s="273">
        <v>525</v>
      </c>
    </row>
    <row r="527" spans="1:19" s="82" customFormat="1" ht="15.75">
      <c r="A527" s="274" t="str">
        <f>IFERROR(IF(J527&lt;&gt;"",MAX($A$1:A526)+1,""),"")</f>
        <v/>
      </c>
      <c r="B527" s="275" t="str">
        <f>IFERROR(IF(J527="","",_xlfn.CONCAT($Y$2,_xlfn.CONCAT(IF(LEN(ドッグキャリー!$K$2)=1,0,""),ドッグキャリー!$K$2,_xlfn.CONCAT(IF(LEN(ドッグキャリー!$N$2)=1,0,""),ドッグキャリー!$N$2)))),"")</f>
        <v/>
      </c>
      <c r="C527" s="282"/>
      <c r="D527" s="282"/>
      <c r="E527" s="282"/>
      <c r="F527" s="283"/>
      <c r="G527" s="283"/>
      <c r="H527" s="283"/>
      <c r="I527" s="284" t="str">
        <f>IF(ウエア!N191=0,"",ウエア!E191)</f>
        <v/>
      </c>
      <c r="J527" s="283" t="str">
        <f>IF(ウエア!N191=0,"",ウエア!N191)</f>
        <v/>
      </c>
      <c r="K527" s="283"/>
      <c r="L527" s="283"/>
      <c r="M527" s="283"/>
      <c r="N527" s="283"/>
      <c r="O527" s="283"/>
      <c r="P527" s="283"/>
      <c r="Q527" s="283"/>
      <c r="R527" s="283"/>
      <c r="S527" s="273">
        <v>526</v>
      </c>
    </row>
    <row r="528" spans="1:19" s="82" customFormat="1" ht="15.75">
      <c r="A528" s="274" t="str">
        <f>IFERROR(IF(J528&lt;&gt;"",MAX($A$1:A527)+1,""),"")</f>
        <v/>
      </c>
      <c r="B528" s="275" t="str">
        <f>IFERROR(IF(J528="","",_xlfn.CONCAT($Y$2,_xlfn.CONCAT(IF(LEN(ドッグキャリー!$K$2)=1,0,""),ドッグキャリー!$K$2,_xlfn.CONCAT(IF(LEN(ドッグキャリー!$N$2)=1,0,""),ドッグキャリー!$N$2)))),"")</f>
        <v/>
      </c>
      <c r="C528" s="282"/>
      <c r="D528" s="282"/>
      <c r="E528" s="282"/>
      <c r="F528" s="283"/>
      <c r="G528" s="283"/>
      <c r="H528" s="283"/>
      <c r="I528" s="284" t="str">
        <f>IF(ウエア!N192=0,"",ウエア!E192)</f>
        <v/>
      </c>
      <c r="J528" s="283" t="str">
        <f>IF(ウエア!N192=0,"",ウエア!N192)</f>
        <v/>
      </c>
      <c r="K528" s="283"/>
      <c r="L528" s="283"/>
      <c r="M528" s="283"/>
      <c r="N528" s="283"/>
      <c r="O528" s="283"/>
      <c r="P528" s="283"/>
      <c r="Q528" s="283"/>
      <c r="R528" s="283"/>
      <c r="S528" s="273">
        <v>527</v>
      </c>
    </row>
    <row r="529" spans="1:19" s="82" customFormat="1" ht="15.75">
      <c r="A529" s="274" t="str">
        <f>IFERROR(IF(J529&lt;&gt;"",MAX($A$1:A528)+1,""),"")</f>
        <v/>
      </c>
      <c r="B529" s="275" t="str">
        <f>IFERROR(IF(J529="","",_xlfn.CONCAT($Y$2,_xlfn.CONCAT(IF(LEN(ドッグキャリー!$K$2)=1,0,""),ドッグキャリー!$K$2,_xlfn.CONCAT(IF(LEN(ドッグキャリー!$N$2)=1,0,""),ドッグキャリー!$N$2)))),"")</f>
        <v/>
      </c>
      <c r="C529" s="282"/>
      <c r="D529" s="282"/>
      <c r="E529" s="282"/>
      <c r="F529" s="283"/>
      <c r="G529" s="283"/>
      <c r="H529" s="283"/>
      <c r="I529" s="284" t="str">
        <f>IF(ウエア!N193=0,"",ウエア!E193)</f>
        <v/>
      </c>
      <c r="J529" s="283" t="str">
        <f>IF(ウエア!N193=0,"",ウエア!N193)</f>
        <v/>
      </c>
      <c r="K529" s="283"/>
      <c r="L529" s="283"/>
      <c r="M529" s="283"/>
      <c r="N529" s="283"/>
      <c r="O529" s="283"/>
      <c r="P529" s="283"/>
      <c r="Q529" s="283"/>
      <c r="R529" s="283"/>
      <c r="S529" s="273">
        <v>528</v>
      </c>
    </row>
    <row r="530" spans="1:19" s="82" customFormat="1" ht="15.75">
      <c r="A530" s="274" t="str">
        <f>IFERROR(IF(J530&lt;&gt;"",MAX($A$1:A529)+1,""),"")</f>
        <v/>
      </c>
      <c r="B530" s="275" t="str">
        <f>IFERROR(IF(J530="","",_xlfn.CONCAT($Y$2,_xlfn.CONCAT(IF(LEN(ドッグキャリー!$K$2)=1,0,""),ドッグキャリー!$K$2,_xlfn.CONCAT(IF(LEN(ドッグキャリー!$N$2)=1,0,""),ドッグキャリー!$N$2)))),"")</f>
        <v/>
      </c>
      <c r="C530" s="282"/>
      <c r="D530" s="282"/>
      <c r="E530" s="282"/>
      <c r="F530" s="283"/>
      <c r="G530" s="283"/>
      <c r="H530" s="283"/>
      <c r="I530" s="284" t="str">
        <f>IF(ウエア!N194=0,"",ウエア!E194)</f>
        <v/>
      </c>
      <c r="J530" s="283" t="str">
        <f>IF(ウエア!N194=0,"",ウエア!N194)</f>
        <v/>
      </c>
      <c r="K530" s="283"/>
      <c r="L530" s="283"/>
      <c r="M530" s="283"/>
      <c r="N530" s="283"/>
      <c r="O530" s="283"/>
      <c r="P530" s="283"/>
      <c r="Q530" s="283"/>
      <c r="R530" s="283"/>
      <c r="S530" s="273">
        <v>529</v>
      </c>
    </row>
    <row r="531" spans="1:19" s="82" customFormat="1" ht="15.75">
      <c r="A531" s="274" t="str">
        <f>IFERROR(IF(J531&lt;&gt;"",MAX($A$1:A530)+1,""),"")</f>
        <v/>
      </c>
      <c r="B531" s="275" t="str">
        <f>IFERROR(IF(J531="","",_xlfn.CONCAT($Y$2,_xlfn.CONCAT(IF(LEN(ドッグキャリー!$K$2)=1,0,""),ドッグキャリー!$K$2,_xlfn.CONCAT(IF(LEN(ドッグキャリー!$N$2)=1,0,""),ドッグキャリー!$N$2)))),"")</f>
        <v/>
      </c>
      <c r="C531" s="282"/>
      <c r="D531" s="282"/>
      <c r="E531" s="282"/>
      <c r="F531" s="283"/>
      <c r="G531" s="283"/>
      <c r="H531" s="283"/>
      <c r="I531" s="284" t="str">
        <f>IF(ウエア!N195=0,"",ウエア!E195)</f>
        <v/>
      </c>
      <c r="J531" s="283" t="str">
        <f>IF(ウエア!N195=0,"",ウエア!N195)</f>
        <v/>
      </c>
      <c r="K531" s="283"/>
      <c r="L531" s="283"/>
      <c r="M531" s="283"/>
      <c r="N531" s="283"/>
      <c r="O531" s="283"/>
      <c r="P531" s="283"/>
      <c r="Q531" s="283"/>
      <c r="R531" s="283"/>
      <c r="S531" s="273">
        <v>530</v>
      </c>
    </row>
    <row r="532" spans="1:19" s="82" customFormat="1" ht="15.75">
      <c r="A532" s="274" t="str">
        <f>IFERROR(IF(J532&lt;&gt;"",MAX($A$1:A531)+1,""),"")</f>
        <v/>
      </c>
      <c r="B532" s="275" t="str">
        <f>IFERROR(IF(J532="","",_xlfn.CONCAT($Y$2,_xlfn.CONCAT(IF(LEN(ドッグキャリー!$K$2)=1,0,""),ドッグキャリー!$K$2,_xlfn.CONCAT(IF(LEN(ドッグキャリー!$N$2)=1,0,""),ドッグキャリー!$N$2)))),"")</f>
        <v/>
      </c>
      <c r="C532" s="282"/>
      <c r="D532" s="282"/>
      <c r="E532" s="282"/>
      <c r="F532" s="283"/>
      <c r="G532" s="283"/>
      <c r="H532" s="283"/>
      <c r="I532" s="284" t="str">
        <f>IF(ウエア!N196=0,"",ウエア!E196)</f>
        <v/>
      </c>
      <c r="J532" s="283" t="str">
        <f>IF(ウエア!N196=0,"",ウエア!N196)</f>
        <v/>
      </c>
      <c r="K532" s="283"/>
      <c r="L532" s="283"/>
      <c r="M532" s="283"/>
      <c r="N532" s="283"/>
      <c r="O532" s="283"/>
      <c r="P532" s="283"/>
      <c r="Q532" s="283"/>
      <c r="R532" s="283"/>
      <c r="S532" s="273">
        <v>531</v>
      </c>
    </row>
    <row r="533" spans="1:19" s="82" customFormat="1" ht="15.75">
      <c r="A533" s="274" t="str">
        <f>IFERROR(IF(J533&lt;&gt;"",MAX($A$1:A532)+1,""),"")</f>
        <v/>
      </c>
      <c r="B533" s="275" t="str">
        <f>IFERROR(IF(J533="","",_xlfn.CONCAT($Y$2,_xlfn.CONCAT(IF(LEN(ドッグキャリー!$K$2)=1,0,""),ドッグキャリー!$K$2,_xlfn.CONCAT(IF(LEN(ドッグキャリー!$N$2)=1,0,""),ドッグキャリー!$N$2)))),"")</f>
        <v/>
      </c>
      <c r="C533" s="282"/>
      <c r="D533" s="282"/>
      <c r="E533" s="282"/>
      <c r="F533" s="283"/>
      <c r="G533" s="283"/>
      <c r="H533" s="283"/>
      <c r="I533" s="284" t="str">
        <f>IF(ウエア!N197=0,"",ウエア!E197)</f>
        <v/>
      </c>
      <c r="J533" s="283" t="str">
        <f>IF(ウエア!N197=0,"",ウエア!N197)</f>
        <v/>
      </c>
      <c r="K533" s="283"/>
      <c r="L533" s="283"/>
      <c r="M533" s="283"/>
      <c r="N533" s="283"/>
      <c r="O533" s="283"/>
      <c r="P533" s="283"/>
      <c r="Q533" s="283"/>
      <c r="R533" s="283"/>
      <c r="S533" s="273">
        <v>532</v>
      </c>
    </row>
    <row r="534" spans="1:19" s="82" customFormat="1" ht="15.75">
      <c r="A534" s="274" t="str">
        <f>IFERROR(IF(J534&lt;&gt;"",MAX($A$1:A533)+1,""),"")</f>
        <v/>
      </c>
      <c r="B534" s="275" t="str">
        <f>IFERROR(IF(J534="","",_xlfn.CONCAT($Y$2,_xlfn.CONCAT(IF(LEN(ドッグキャリー!$K$2)=1,0,""),ドッグキャリー!$K$2,_xlfn.CONCAT(IF(LEN(ドッグキャリー!$N$2)=1,0,""),ドッグキャリー!$N$2)))),"")</f>
        <v/>
      </c>
      <c r="C534" s="282"/>
      <c r="D534" s="282"/>
      <c r="E534" s="282"/>
      <c r="F534" s="283"/>
      <c r="G534" s="283"/>
      <c r="H534" s="283"/>
      <c r="I534" s="284" t="str">
        <f>IF(ウエア!N198=0,"",ウエア!E198)</f>
        <v/>
      </c>
      <c r="J534" s="283" t="str">
        <f>IF(ウエア!N198=0,"",ウエア!N198)</f>
        <v/>
      </c>
      <c r="K534" s="283"/>
      <c r="L534" s="283"/>
      <c r="M534" s="283"/>
      <c r="N534" s="283"/>
      <c r="O534" s="283"/>
      <c r="P534" s="283"/>
      <c r="Q534" s="283"/>
      <c r="R534" s="283"/>
      <c r="S534" s="273">
        <v>533</v>
      </c>
    </row>
    <row r="535" spans="1:19" s="82" customFormat="1" ht="15.75">
      <c r="A535" s="274" t="str">
        <f>IFERROR(IF(J535&lt;&gt;"",MAX($A$1:A534)+1,""),"")</f>
        <v/>
      </c>
      <c r="B535" s="275" t="str">
        <f>IFERROR(IF(J535="","",_xlfn.CONCAT($Y$2,_xlfn.CONCAT(IF(LEN(ドッグキャリー!$K$2)=1,0,""),ドッグキャリー!$K$2,_xlfn.CONCAT(IF(LEN(ドッグキャリー!$N$2)=1,0,""),ドッグキャリー!$N$2)))),"")</f>
        <v/>
      </c>
      <c r="C535" s="282"/>
      <c r="D535" s="282"/>
      <c r="E535" s="282"/>
      <c r="F535" s="283"/>
      <c r="G535" s="283"/>
      <c r="H535" s="283"/>
      <c r="I535" s="284" t="str">
        <f>IF(ウエア!N199=0,"",ウエア!E199)</f>
        <v/>
      </c>
      <c r="J535" s="283" t="str">
        <f>IF(ウエア!N199=0,"",ウエア!N199)</f>
        <v/>
      </c>
      <c r="K535" s="283"/>
      <c r="L535" s="283"/>
      <c r="M535" s="283"/>
      <c r="N535" s="283"/>
      <c r="O535" s="283"/>
      <c r="P535" s="283"/>
      <c r="Q535" s="283"/>
      <c r="R535" s="283"/>
      <c r="S535" s="273">
        <v>534</v>
      </c>
    </row>
    <row r="536" spans="1:19" s="82" customFormat="1" ht="15.75">
      <c r="A536" s="274" t="str">
        <f>IFERROR(IF(J536&lt;&gt;"",MAX($A$1:A535)+1,""),"")</f>
        <v/>
      </c>
      <c r="B536" s="275" t="str">
        <f>IFERROR(IF(J536="","",_xlfn.CONCAT($Y$2,_xlfn.CONCAT(IF(LEN(ドッグキャリー!$K$2)=1,0,""),ドッグキャリー!$K$2,_xlfn.CONCAT(IF(LEN(ドッグキャリー!$N$2)=1,0,""),ドッグキャリー!$N$2)))),"")</f>
        <v/>
      </c>
      <c r="C536" s="282"/>
      <c r="D536" s="282"/>
      <c r="E536" s="282"/>
      <c r="F536" s="283"/>
      <c r="G536" s="283"/>
      <c r="H536" s="283"/>
      <c r="I536" s="284" t="str">
        <f>IF(ウエア!N200=0,"",ウエア!E200)</f>
        <v/>
      </c>
      <c r="J536" s="283" t="str">
        <f>IF(ウエア!N200=0,"",ウエア!N200)</f>
        <v/>
      </c>
      <c r="K536" s="283"/>
      <c r="L536" s="283"/>
      <c r="M536" s="283"/>
      <c r="N536" s="283"/>
      <c r="O536" s="283"/>
      <c r="P536" s="283"/>
      <c r="Q536" s="283"/>
      <c r="R536" s="283"/>
      <c r="S536" s="273">
        <v>535</v>
      </c>
    </row>
    <row r="537" spans="1:19" s="82" customFormat="1" ht="15.75">
      <c r="A537" s="274" t="str">
        <f>IFERROR(IF(J537&lt;&gt;"",MAX($A$1:A536)+1,""),"")</f>
        <v/>
      </c>
      <c r="B537" s="275" t="str">
        <f>IFERROR(IF(J537="","",_xlfn.CONCAT($Y$2,_xlfn.CONCAT(IF(LEN(ドッグキャリー!$K$2)=1,0,""),ドッグキャリー!$K$2,_xlfn.CONCAT(IF(LEN(ドッグキャリー!$N$2)=1,0,""),ドッグキャリー!$N$2)))),"")</f>
        <v/>
      </c>
      <c r="C537" s="282"/>
      <c r="D537" s="282"/>
      <c r="E537" s="282"/>
      <c r="F537" s="283"/>
      <c r="G537" s="283"/>
      <c r="H537" s="283"/>
      <c r="I537" s="284" t="str">
        <f>IF(ウエア!N201=0,"",ウエア!E201)</f>
        <v/>
      </c>
      <c r="J537" s="283" t="str">
        <f>IF(ウエア!N201=0,"",ウエア!N201)</f>
        <v/>
      </c>
      <c r="K537" s="283"/>
      <c r="L537" s="283"/>
      <c r="M537" s="283"/>
      <c r="N537" s="283"/>
      <c r="O537" s="283"/>
      <c r="P537" s="283"/>
      <c r="Q537" s="283"/>
      <c r="R537" s="283"/>
      <c r="S537" s="273">
        <v>536</v>
      </c>
    </row>
    <row r="538" spans="1:19" s="82" customFormat="1" ht="15.75">
      <c r="A538" s="274" t="str">
        <f>IFERROR(IF(J538&lt;&gt;"",MAX($A$1:A537)+1,""),"")</f>
        <v/>
      </c>
      <c r="B538" s="275" t="str">
        <f>IFERROR(IF(J538="","",_xlfn.CONCAT($Y$2,_xlfn.CONCAT(IF(LEN(ドッグキャリー!$K$2)=1,0,""),ドッグキャリー!$K$2,_xlfn.CONCAT(IF(LEN(ドッグキャリー!$N$2)=1,0,""),ドッグキャリー!$N$2)))),"")</f>
        <v/>
      </c>
      <c r="C538" s="282"/>
      <c r="D538" s="282"/>
      <c r="E538" s="282"/>
      <c r="F538" s="283"/>
      <c r="G538" s="283"/>
      <c r="H538" s="283"/>
      <c r="I538" s="284" t="str">
        <f>IF(ウエア!N202=0,"",ウエア!E202)</f>
        <v/>
      </c>
      <c r="J538" s="283" t="str">
        <f>IF(ウエア!N202=0,"",ウエア!N202)</f>
        <v/>
      </c>
      <c r="K538" s="283"/>
      <c r="L538" s="283"/>
      <c r="M538" s="283"/>
      <c r="N538" s="283"/>
      <c r="O538" s="283"/>
      <c r="P538" s="283"/>
      <c r="Q538" s="283"/>
      <c r="R538" s="283"/>
      <c r="S538" s="273">
        <v>537</v>
      </c>
    </row>
    <row r="539" spans="1:19" s="82" customFormat="1" ht="15.75">
      <c r="A539" s="274" t="str">
        <f>IFERROR(IF(J539&lt;&gt;"",MAX($A$1:A538)+1,""),"")</f>
        <v/>
      </c>
      <c r="B539" s="275" t="str">
        <f>IFERROR(IF(J539="","",_xlfn.CONCAT($Y$2,_xlfn.CONCAT(IF(LEN(ドッグキャリー!$K$2)=1,0,""),ドッグキャリー!$K$2,_xlfn.CONCAT(IF(LEN(ドッグキャリー!$N$2)=1,0,""),ドッグキャリー!$N$2)))),"")</f>
        <v/>
      </c>
      <c r="C539" s="282"/>
      <c r="D539" s="282"/>
      <c r="E539" s="282"/>
      <c r="F539" s="283"/>
      <c r="G539" s="283"/>
      <c r="H539" s="283"/>
      <c r="I539" s="284" t="str">
        <f>IF(ウエア!N203=0,"",ウエア!E203)</f>
        <v/>
      </c>
      <c r="J539" s="283" t="str">
        <f>IF(ウエア!N203=0,"",ウエア!N203)</f>
        <v/>
      </c>
      <c r="K539" s="283"/>
      <c r="L539" s="283"/>
      <c r="M539" s="283"/>
      <c r="N539" s="283"/>
      <c r="O539" s="283"/>
      <c r="P539" s="283"/>
      <c r="Q539" s="283"/>
      <c r="R539" s="283"/>
      <c r="S539" s="273">
        <v>538</v>
      </c>
    </row>
    <row r="540" spans="1:19" s="82" customFormat="1" ht="15.75">
      <c r="A540" s="274" t="str">
        <f>IFERROR(IF(J540&lt;&gt;"",MAX($A$1:A539)+1,""),"")</f>
        <v/>
      </c>
      <c r="B540" s="275" t="str">
        <f>IFERROR(IF(J540="","",_xlfn.CONCAT($Y$2,_xlfn.CONCAT(IF(LEN(ドッグキャリー!$K$2)=1,0,""),ドッグキャリー!$K$2,_xlfn.CONCAT(IF(LEN(ドッグキャリー!$N$2)=1,0,""),ドッグキャリー!$N$2)))),"")</f>
        <v/>
      </c>
      <c r="C540" s="282"/>
      <c r="D540" s="282"/>
      <c r="E540" s="282"/>
      <c r="F540" s="283"/>
      <c r="G540" s="283"/>
      <c r="H540" s="283"/>
      <c r="I540" s="284" t="str">
        <f>IF(ウエア!N204=0,"",ウエア!E204)</f>
        <v/>
      </c>
      <c r="J540" s="283" t="str">
        <f>IF(ウエア!N204=0,"",ウエア!N204)</f>
        <v/>
      </c>
      <c r="K540" s="283"/>
      <c r="L540" s="283"/>
      <c r="M540" s="283"/>
      <c r="N540" s="283"/>
      <c r="O540" s="283"/>
      <c r="P540" s="283"/>
      <c r="Q540" s="283"/>
      <c r="R540" s="283"/>
      <c r="S540" s="273">
        <v>539</v>
      </c>
    </row>
    <row r="541" spans="1:19" s="82" customFormat="1" ht="15.75">
      <c r="A541" s="274" t="str">
        <f>IFERROR(IF(J541&lt;&gt;"",MAX($A$1:A540)+1,""),"")</f>
        <v/>
      </c>
      <c r="B541" s="275" t="str">
        <f>IFERROR(IF(J541="","",_xlfn.CONCAT($Y$2,_xlfn.CONCAT(IF(LEN(ドッグキャリー!$K$2)=1,0,""),ドッグキャリー!$K$2,_xlfn.CONCAT(IF(LEN(ドッグキャリー!$N$2)=1,0,""),ドッグキャリー!$N$2)))),"")</f>
        <v/>
      </c>
      <c r="C541" s="282"/>
      <c r="D541" s="282"/>
      <c r="E541" s="282"/>
      <c r="F541" s="283"/>
      <c r="G541" s="283"/>
      <c r="H541" s="283"/>
      <c r="I541" s="284" t="str">
        <f>IF(ウエア!N205=0,"",ウエア!E205)</f>
        <v/>
      </c>
      <c r="J541" s="283" t="str">
        <f>IF(ウエア!N205=0,"",ウエア!N205)</f>
        <v/>
      </c>
      <c r="K541" s="283"/>
      <c r="L541" s="283"/>
      <c r="M541" s="283"/>
      <c r="N541" s="283"/>
      <c r="O541" s="283"/>
      <c r="P541" s="283"/>
      <c r="Q541" s="283"/>
      <c r="R541" s="283"/>
      <c r="S541" s="273">
        <v>540</v>
      </c>
    </row>
    <row r="542" spans="1:19" s="82" customFormat="1" ht="15.75">
      <c r="A542" s="274" t="str">
        <f>IFERROR(IF(J542&lt;&gt;"",MAX($A$1:A541)+1,""),"")</f>
        <v/>
      </c>
      <c r="B542" s="275" t="str">
        <f>IFERROR(IF(J542="","",_xlfn.CONCAT($Y$2,_xlfn.CONCAT(IF(LEN(ドッグキャリー!$K$2)=1,0,""),ドッグキャリー!$K$2,_xlfn.CONCAT(IF(LEN(ドッグキャリー!$N$2)=1,0,""),ドッグキャリー!$N$2)))),"")</f>
        <v/>
      </c>
      <c r="C542" s="282"/>
      <c r="D542" s="282"/>
      <c r="E542" s="282"/>
      <c r="F542" s="283"/>
      <c r="G542" s="283"/>
      <c r="H542" s="283"/>
      <c r="I542" s="284" t="str">
        <f>IF(ウエア!N206=0,"",ウエア!E206)</f>
        <v/>
      </c>
      <c r="J542" s="283" t="str">
        <f>IF(ウエア!N206=0,"",ウエア!N206)</f>
        <v/>
      </c>
      <c r="K542" s="283"/>
      <c r="L542" s="283"/>
      <c r="M542" s="283"/>
      <c r="N542" s="283"/>
      <c r="O542" s="283"/>
      <c r="P542" s="283"/>
      <c r="Q542" s="283"/>
      <c r="R542" s="283"/>
      <c r="S542" s="273">
        <v>541</v>
      </c>
    </row>
    <row r="543" spans="1:19" s="82" customFormat="1" ht="15.75">
      <c r="A543" s="274" t="str">
        <f>IFERROR(IF(J543&lt;&gt;"",MAX($A$1:A542)+1,""),"")</f>
        <v/>
      </c>
      <c r="B543" s="275" t="str">
        <f>IFERROR(IF(J543="","",_xlfn.CONCAT($Y$2,_xlfn.CONCAT(IF(LEN(ドッグキャリー!$K$2)=1,0,""),ドッグキャリー!$K$2,_xlfn.CONCAT(IF(LEN(ドッグキャリー!$N$2)=1,0,""),ドッグキャリー!$N$2)))),"")</f>
        <v/>
      </c>
      <c r="C543" s="282"/>
      <c r="D543" s="282"/>
      <c r="E543" s="282"/>
      <c r="F543" s="283"/>
      <c r="G543" s="283"/>
      <c r="H543" s="283"/>
      <c r="I543" s="284" t="str">
        <f>IF(ウエア!N207=0,"",ウエア!E207)</f>
        <v/>
      </c>
      <c r="J543" s="283" t="str">
        <f>IF(ウエア!N207=0,"",ウエア!N207)</f>
        <v/>
      </c>
      <c r="K543" s="283"/>
      <c r="L543" s="283"/>
      <c r="M543" s="283"/>
      <c r="N543" s="283"/>
      <c r="O543" s="283"/>
      <c r="P543" s="283"/>
      <c r="Q543" s="283"/>
      <c r="R543" s="283"/>
      <c r="S543" s="273">
        <v>542</v>
      </c>
    </row>
    <row r="544" spans="1:19" s="82" customFormat="1" ht="15.75">
      <c r="A544" s="274" t="str">
        <f>IFERROR(IF(J544&lt;&gt;"",MAX($A$1:A543)+1,""),"")</f>
        <v/>
      </c>
      <c r="B544" s="275" t="str">
        <f>IFERROR(IF(J544="","",_xlfn.CONCAT($Y$2,_xlfn.CONCAT(IF(LEN(ドッグキャリー!$K$2)=1,0,""),ドッグキャリー!$K$2,_xlfn.CONCAT(IF(LEN(ドッグキャリー!$N$2)=1,0,""),ドッグキャリー!$N$2)))),"")</f>
        <v/>
      </c>
      <c r="C544" s="282"/>
      <c r="D544" s="282"/>
      <c r="E544" s="282"/>
      <c r="F544" s="283"/>
      <c r="G544" s="283"/>
      <c r="H544" s="283"/>
      <c r="I544" s="284" t="str">
        <f>IF(ウエア!N208=0,"",ウエア!E208)</f>
        <v/>
      </c>
      <c r="J544" s="283" t="str">
        <f>IF(ウエア!N208=0,"",ウエア!N208)</f>
        <v/>
      </c>
      <c r="K544" s="283"/>
      <c r="L544" s="283"/>
      <c r="M544" s="283"/>
      <c r="N544" s="283"/>
      <c r="O544" s="283"/>
      <c r="P544" s="283"/>
      <c r="Q544" s="283"/>
      <c r="R544" s="283"/>
      <c r="S544" s="273">
        <v>543</v>
      </c>
    </row>
    <row r="545" spans="1:19" s="82" customFormat="1" ht="15.75">
      <c r="A545" s="274" t="str">
        <f>IFERROR(IF(J545&lt;&gt;"",MAX($A$1:A544)+1,""),"")</f>
        <v/>
      </c>
      <c r="B545" s="275" t="str">
        <f>IFERROR(IF(J545="","",_xlfn.CONCAT($Y$2,_xlfn.CONCAT(IF(LEN(ドッグキャリー!$K$2)=1,0,""),ドッグキャリー!$K$2,_xlfn.CONCAT(IF(LEN(ドッグキャリー!$N$2)=1,0,""),ドッグキャリー!$N$2)))),"")</f>
        <v/>
      </c>
      <c r="C545" s="282"/>
      <c r="D545" s="282"/>
      <c r="E545" s="282"/>
      <c r="F545" s="283"/>
      <c r="G545" s="283"/>
      <c r="H545" s="283"/>
      <c r="I545" s="284" t="str">
        <f>IF(ウエア!N209=0,"",ウエア!E209)</f>
        <v/>
      </c>
      <c r="J545" s="283" t="str">
        <f>IF(ウエア!N209=0,"",ウエア!N209)</f>
        <v/>
      </c>
      <c r="K545" s="283"/>
      <c r="L545" s="283"/>
      <c r="M545" s="283"/>
      <c r="N545" s="283"/>
      <c r="O545" s="283"/>
      <c r="P545" s="283"/>
      <c r="Q545" s="283"/>
      <c r="R545" s="283"/>
      <c r="S545" s="273">
        <v>544</v>
      </c>
    </row>
    <row r="546" spans="1:19" s="82" customFormat="1" ht="15.75">
      <c r="A546" s="274" t="str">
        <f>IFERROR(IF(J546&lt;&gt;"",MAX($A$1:A545)+1,""),"")</f>
        <v/>
      </c>
      <c r="B546" s="275" t="str">
        <f>IFERROR(IF(J546="","",_xlfn.CONCAT($Y$2,_xlfn.CONCAT(IF(LEN(ドッグキャリー!$K$2)=1,0,""),ドッグキャリー!$K$2,_xlfn.CONCAT(IF(LEN(ドッグキャリー!$N$2)=1,0,""),ドッグキャリー!$N$2)))),"")</f>
        <v/>
      </c>
      <c r="C546" s="282"/>
      <c r="D546" s="282"/>
      <c r="E546" s="282"/>
      <c r="F546" s="283"/>
      <c r="G546" s="283"/>
      <c r="H546" s="283"/>
      <c r="I546" s="284" t="str">
        <f>IF(ウエア!N210=0,"",ウエア!E210)</f>
        <v/>
      </c>
      <c r="J546" s="283" t="str">
        <f>IF(ウエア!N210=0,"",ウエア!N210)</f>
        <v/>
      </c>
      <c r="K546" s="283"/>
      <c r="L546" s="283"/>
      <c r="M546" s="283"/>
      <c r="N546" s="283"/>
      <c r="O546" s="283"/>
      <c r="P546" s="283"/>
      <c r="Q546" s="283"/>
      <c r="R546" s="283"/>
      <c r="S546" s="273">
        <v>545</v>
      </c>
    </row>
    <row r="547" spans="1:19" s="82" customFormat="1" ht="15.75">
      <c r="A547" s="274" t="str">
        <f>IFERROR(IF(J547&lt;&gt;"",MAX($A$1:A546)+1,""),"")</f>
        <v/>
      </c>
      <c r="B547" s="275" t="str">
        <f>IFERROR(IF(J547="","",_xlfn.CONCAT($Y$2,_xlfn.CONCAT(IF(LEN(ドッグキャリー!$K$2)=1,0,""),ドッグキャリー!$K$2,_xlfn.CONCAT(IF(LEN(ドッグキャリー!$N$2)=1,0,""),ドッグキャリー!$N$2)))),"")</f>
        <v/>
      </c>
      <c r="C547" s="282"/>
      <c r="D547" s="282"/>
      <c r="E547" s="282"/>
      <c r="F547" s="283"/>
      <c r="G547" s="283"/>
      <c r="H547" s="283"/>
      <c r="I547" s="284" t="str">
        <f>IF(ウエア!N211=0,"",ウエア!E211)</f>
        <v/>
      </c>
      <c r="J547" s="283" t="str">
        <f>IF(ウエア!N211=0,"",ウエア!N211)</f>
        <v/>
      </c>
      <c r="K547" s="283"/>
      <c r="L547" s="283"/>
      <c r="M547" s="283"/>
      <c r="N547" s="283"/>
      <c r="O547" s="283"/>
      <c r="P547" s="283"/>
      <c r="Q547" s="283"/>
      <c r="R547" s="283"/>
      <c r="S547" s="273">
        <v>546</v>
      </c>
    </row>
    <row r="548" spans="1:19" s="82" customFormat="1" ht="15.75">
      <c r="A548" s="274" t="str">
        <f>IFERROR(IF(J548&lt;&gt;"",MAX($A$1:A547)+1,""),"")</f>
        <v/>
      </c>
      <c r="B548" s="275" t="str">
        <f>IFERROR(IF(J548="","",_xlfn.CONCAT($Y$2,_xlfn.CONCAT(IF(LEN(ドッグキャリー!$K$2)=1,0,""),ドッグキャリー!$K$2,_xlfn.CONCAT(IF(LEN(ドッグキャリー!$N$2)=1,0,""),ドッグキャリー!$N$2)))),"")</f>
        <v/>
      </c>
      <c r="C548" s="282"/>
      <c r="D548" s="282"/>
      <c r="E548" s="282"/>
      <c r="F548" s="283"/>
      <c r="G548" s="283"/>
      <c r="H548" s="283"/>
      <c r="I548" s="284" t="str">
        <f>IF(ウエア!N212=0,"",ウエア!E212)</f>
        <v/>
      </c>
      <c r="J548" s="283" t="str">
        <f>IF(ウエア!N212=0,"",ウエア!N212)</f>
        <v/>
      </c>
      <c r="K548" s="283"/>
      <c r="L548" s="283"/>
      <c r="M548" s="283"/>
      <c r="N548" s="283"/>
      <c r="O548" s="283"/>
      <c r="P548" s="283"/>
      <c r="Q548" s="283"/>
      <c r="R548" s="283"/>
      <c r="S548" s="273">
        <v>547</v>
      </c>
    </row>
    <row r="549" spans="1:19" s="82" customFormat="1" ht="15.75">
      <c r="A549" s="274" t="str">
        <f>IFERROR(IF(J549&lt;&gt;"",MAX($A$1:A548)+1,""),"")</f>
        <v/>
      </c>
      <c r="B549" s="275" t="str">
        <f>IFERROR(IF(J549="","",_xlfn.CONCAT($Y$2,_xlfn.CONCAT(IF(LEN(ドッグキャリー!$K$2)=1,0,""),ドッグキャリー!$K$2,_xlfn.CONCAT(IF(LEN(ドッグキャリー!$N$2)=1,0,""),ドッグキャリー!$N$2)))),"")</f>
        <v/>
      </c>
      <c r="C549" s="282"/>
      <c r="D549" s="282"/>
      <c r="E549" s="282"/>
      <c r="F549" s="283"/>
      <c r="G549" s="283"/>
      <c r="H549" s="283"/>
      <c r="I549" s="284" t="str">
        <f>IF(ウエア!N213=0,"",ウエア!E213)</f>
        <v/>
      </c>
      <c r="J549" s="283" t="str">
        <f>IF(ウエア!N213=0,"",ウエア!N213)</f>
        <v/>
      </c>
      <c r="K549" s="283"/>
      <c r="L549" s="283"/>
      <c r="M549" s="283"/>
      <c r="N549" s="283"/>
      <c r="O549" s="283"/>
      <c r="P549" s="283"/>
      <c r="Q549" s="283"/>
      <c r="R549" s="283"/>
      <c r="S549" s="273">
        <v>548</v>
      </c>
    </row>
    <row r="550" spans="1:19" s="82" customFormat="1" ht="15.75">
      <c r="A550" s="274" t="str">
        <f>IFERROR(IF(J550&lt;&gt;"",MAX($A$1:A549)+1,""),"")</f>
        <v/>
      </c>
      <c r="B550" s="275" t="str">
        <f>IFERROR(IF(J550="","",_xlfn.CONCAT($Y$2,_xlfn.CONCAT(IF(LEN(ドッグキャリー!$K$2)=1,0,""),ドッグキャリー!$K$2,_xlfn.CONCAT(IF(LEN(ドッグキャリー!$N$2)=1,0,""),ドッグキャリー!$N$2)))),"")</f>
        <v/>
      </c>
      <c r="C550" s="282"/>
      <c r="D550" s="282"/>
      <c r="E550" s="282"/>
      <c r="F550" s="283"/>
      <c r="G550" s="283"/>
      <c r="H550" s="283"/>
      <c r="I550" s="284" t="str">
        <f>IF(ウエア!N214=0,"",ウエア!E214)</f>
        <v/>
      </c>
      <c r="J550" s="283" t="str">
        <f>IF(ウエア!N214=0,"",ウエア!N214)</f>
        <v/>
      </c>
      <c r="K550" s="283"/>
      <c r="L550" s="283"/>
      <c r="M550" s="283"/>
      <c r="N550" s="283"/>
      <c r="O550" s="283"/>
      <c r="P550" s="283"/>
      <c r="Q550" s="283"/>
      <c r="R550" s="283"/>
      <c r="S550" s="273">
        <v>549</v>
      </c>
    </row>
    <row r="551" spans="1:19" s="82" customFormat="1" ht="15.75">
      <c r="A551" s="274" t="str">
        <f>IFERROR(IF(J551&lt;&gt;"",MAX($A$1:A550)+1,""),"")</f>
        <v/>
      </c>
      <c r="B551" s="275" t="str">
        <f>IFERROR(IF(J551="","",_xlfn.CONCAT($Y$2,_xlfn.CONCAT(IF(LEN(ドッグキャリー!$K$2)=1,0,""),ドッグキャリー!$K$2,_xlfn.CONCAT(IF(LEN(ドッグキャリー!$N$2)=1,0,""),ドッグキャリー!$N$2)))),"")</f>
        <v/>
      </c>
      <c r="C551" s="282"/>
      <c r="D551" s="282"/>
      <c r="E551" s="282"/>
      <c r="F551" s="283"/>
      <c r="G551" s="283"/>
      <c r="H551" s="283"/>
      <c r="I551" s="284" t="str">
        <f>IF(ウエア!N215=0,"",ウエア!E215)</f>
        <v/>
      </c>
      <c r="J551" s="283" t="str">
        <f>IF(ウエア!N215=0,"",ウエア!N215)</f>
        <v/>
      </c>
      <c r="K551" s="283"/>
      <c r="L551" s="283"/>
      <c r="M551" s="283"/>
      <c r="N551" s="283"/>
      <c r="O551" s="283"/>
      <c r="P551" s="283"/>
      <c r="Q551" s="283"/>
      <c r="R551" s="283"/>
      <c r="S551" s="273">
        <v>550</v>
      </c>
    </row>
    <row r="552" spans="1:19" s="82" customFormat="1" ht="15.75">
      <c r="A552" s="274" t="str">
        <f>IFERROR(IF(J552&lt;&gt;"",MAX($A$1:A551)+1,""),"")</f>
        <v/>
      </c>
      <c r="B552" s="275" t="str">
        <f>IFERROR(IF(J552="","",_xlfn.CONCAT($Y$2,_xlfn.CONCAT(IF(LEN(ドッグキャリー!$K$2)=1,0,""),ドッグキャリー!$K$2,_xlfn.CONCAT(IF(LEN(ドッグキャリー!$N$2)=1,0,""),ドッグキャリー!$N$2)))),"")</f>
        <v/>
      </c>
      <c r="C552" s="282"/>
      <c r="D552" s="282"/>
      <c r="E552" s="282"/>
      <c r="F552" s="283"/>
      <c r="G552" s="283"/>
      <c r="H552" s="283"/>
      <c r="I552" s="284" t="str">
        <f>IF(ウエア!N216=0,"",ウエア!E216)</f>
        <v/>
      </c>
      <c r="J552" s="283" t="str">
        <f>IF(ウエア!N216=0,"",ウエア!N216)</f>
        <v/>
      </c>
      <c r="K552" s="283"/>
      <c r="L552" s="283"/>
      <c r="M552" s="283"/>
      <c r="N552" s="283"/>
      <c r="O552" s="283"/>
      <c r="P552" s="283"/>
      <c r="Q552" s="283"/>
      <c r="R552" s="283"/>
      <c r="S552" s="273">
        <v>551</v>
      </c>
    </row>
    <row r="553" spans="1:19" s="82" customFormat="1" ht="15.75">
      <c r="A553" s="274" t="str">
        <f>IFERROR(IF(J553&lt;&gt;"",MAX($A$1:A552)+1,""),"")</f>
        <v/>
      </c>
      <c r="B553" s="275" t="str">
        <f>IFERROR(IF(J553="","",_xlfn.CONCAT($Y$2,_xlfn.CONCAT(IF(LEN(ドッグキャリー!$K$2)=1,0,""),ドッグキャリー!$K$2,_xlfn.CONCAT(IF(LEN(ドッグキャリー!$N$2)=1,0,""),ドッグキャリー!$N$2)))),"")</f>
        <v/>
      </c>
      <c r="C553" s="282"/>
      <c r="D553" s="282"/>
      <c r="E553" s="282"/>
      <c r="F553" s="283"/>
      <c r="G553" s="283"/>
      <c r="H553" s="283"/>
      <c r="I553" s="284" t="str">
        <f>IF(ウエア!N217=0,"",ウエア!E217)</f>
        <v/>
      </c>
      <c r="J553" s="283" t="str">
        <f>IF(ウエア!N217=0,"",ウエア!N217)</f>
        <v/>
      </c>
      <c r="K553" s="283"/>
      <c r="L553" s="283"/>
      <c r="M553" s="283"/>
      <c r="N553" s="283"/>
      <c r="O553" s="283"/>
      <c r="P553" s="283"/>
      <c r="Q553" s="283"/>
      <c r="R553" s="283"/>
      <c r="S553" s="273">
        <v>552</v>
      </c>
    </row>
    <row r="554" spans="1:19" s="82" customFormat="1" ht="15.75">
      <c r="A554" s="274" t="str">
        <f>IFERROR(IF(J554&lt;&gt;"",MAX($A$1:A553)+1,""),"")</f>
        <v/>
      </c>
      <c r="B554" s="275" t="str">
        <f>IFERROR(IF(J554="","",_xlfn.CONCAT($Y$2,_xlfn.CONCAT(IF(LEN(ドッグキャリー!$K$2)=1,0,""),ドッグキャリー!$K$2,_xlfn.CONCAT(IF(LEN(ドッグキャリー!$N$2)=1,0,""),ドッグキャリー!$N$2)))),"")</f>
        <v/>
      </c>
      <c r="C554" s="282"/>
      <c r="D554" s="282"/>
      <c r="E554" s="282"/>
      <c r="F554" s="283"/>
      <c r="G554" s="283"/>
      <c r="H554" s="283"/>
      <c r="I554" s="284" t="str">
        <f>IF(ウエア!N218=0,"",ウエア!E218)</f>
        <v/>
      </c>
      <c r="J554" s="283" t="str">
        <f>IF(ウエア!N218=0,"",ウエア!N218)</f>
        <v/>
      </c>
      <c r="K554" s="283"/>
      <c r="L554" s="283"/>
      <c r="M554" s="283"/>
      <c r="N554" s="283"/>
      <c r="O554" s="283"/>
      <c r="P554" s="283"/>
      <c r="Q554" s="283"/>
      <c r="R554" s="283"/>
      <c r="S554" s="273">
        <v>553</v>
      </c>
    </row>
    <row r="555" spans="1:19" s="82" customFormat="1" ht="15.75">
      <c r="A555" s="274" t="str">
        <f>IFERROR(IF(J555&lt;&gt;"",MAX($A$1:A554)+1,""),"")</f>
        <v/>
      </c>
      <c r="B555" s="275" t="str">
        <f>IFERROR(IF(J555="","",_xlfn.CONCAT($Y$2,_xlfn.CONCAT(IF(LEN(ドッグキャリー!$K$2)=1,0,""),ドッグキャリー!$K$2,_xlfn.CONCAT(IF(LEN(ドッグキャリー!$N$2)=1,0,""),ドッグキャリー!$N$2)))),"")</f>
        <v/>
      </c>
      <c r="C555" s="282"/>
      <c r="D555" s="282"/>
      <c r="E555" s="282"/>
      <c r="F555" s="283"/>
      <c r="G555" s="283"/>
      <c r="H555" s="283"/>
      <c r="I555" s="284" t="str">
        <f>IF(ウエア!N219=0,"",ウエア!E219)</f>
        <v/>
      </c>
      <c r="J555" s="283" t="str">
        <f>IF(ウエア!N219=0,"",ウエア!N219)</f>
        <v/>
      </c>
      <c r="K555" s="283"/>
      <c r="L555" s="283"/>
      <c r="M555" s="283"/>
      <c r="N555" s="283"/>
      <c r="O555" s="283"/>
      <c r="P555" s="283"/>
      <c r="Q555" s="283"/>
      <c r="R555" s="283"/>
      <c r="S555" s="273">
        <v>554</v>
      </c>
    </row>
    <row r="556" spans="1:19" s="82" customFormat="1" ht="15.75">
      <c r="A556" s="274" t="str">
        <f>IFERROR(IF(J556&lt;&gt;"",MAX($A$1:A555)+1,""),"")</f>
        <v/>
      </c>
      <c r="B556" s="275" t="str">
        <f>IFERROR(IF(J556="","",_xlfn.CONCAT($Y$2,_xlfn.CONCAT(IF(LEN(ドッグキャリー!$K$2)=1,0,""),ドッグキャリー!$K$2,_xlfn.CONCAT(IF(LEN(ドッグキャリー!$N$2)=1,0,""),ドッグキャリー!$N$2)))),"")</f>
        <v/>
      </c>
      <c r="C556" s="282"/>
      <c r="D556" s="282"/>
      <c r="E556" s="282"/>
      <c r="F556" s="283"/>
      <c r="G556" s="283"/>
      <c r="H556" s="283"/>
      <c r="I556" s="284" t="str">
        <f>IF(ウエア!N220=0,"",ウエア!E220)</f>
        <v/>
      </c>
      <c r="J556" s="283" t="str">
        <f>IF(ウエア!N220=0,"",ウエア!N220)</f>
        <v/>
      </c>
      <c r="K556" s="283"/>
      <c r="L556" s="283"/>
      <c r="M556" s="283"/>
      <c r="N556" s="283"/>
      <c r="O556" s="283"/>
      <c r="P556" s="283"/>
      <c r="Q556" s="283"/>
      <c r="R556" s="283"/>
      <c r="S556" s="273">
        <v>555</v>
      </c>
    </row>
    <row r="557" spans="1:19" s="82" customFormat="1" ht="15.75">
      <c r="A557" s="274" t="str">
        <f>IFERROR(IF(J557&lt;&gt;"",MAX($A$1:A556)+1,""),"")</f>
        <v/>
      </c>
      <c r="B557" s="275" t="str">
        <f>IFERROR(IF(J557="","",_xlfn.CONCAT($Y$2,_xlfn.CONCAT(IF(LEN(ドッグキャリー!$K$2)=1,0,""),ドッグキャリー!$K$2,_xlfn.CONCAT(IF(LEN(ドッグキャリー!$N$2)=1,0,""),ドッグキャリー!$N$2)))),"")</f>
        <v/>
      </c>
      <c r="C557" s="282"/>
      <c r="D557" s="282"/>
      <c r="E557" s="282"/>
      <c r="F557" s="283"/>
      <c r="G557" s="283"/>
      <c r="H557" s="283"/>
      <c r="I557" s="284" t="str">
        <f>IF(ウエア!N221=0,"",ウエア!E221)</f>
        <v/>
      </c>
      <c r="J557" s="283" t="str">
        <f>IF(ウエア!N221=0,"",ウエア!N221)</f>
        <v/>
      </c>
      <c r="K557" s="283"/>
      <c r="L557" s="283"/>
      <c r="M557" s="283"/>
      <c r="N557" s="283"/>
      <c r="O557" s="283"/>
      <c r="P557" s="283"/>
      <c r="Q557" s="283"/>
      <c r="R557" s="283"/>
      <c r="S557" s="273">
        <v>556</v>
      </c>
    </row>
    <row r="558" spans="1:19" s="82" customFormat="1" ht="15.75">
      <c r="A558" s="274" t="str">
        <f>IFERROR(IF(J558&lt;&gt;"",MAX($A$1:A557)+1,""),"")</f>
        <v/>
      </c>
      <c r="B558" s="275" t="str">
        <f>IFERROR(IF(J558="","",_xlfn.CONCAT($Y$2,_xlfn.CONCAT(IF(LEN(ドッグキャリー!$K$2)=1,0,""),ドッグキャリー!$K$2,_xlfn.CONCAT(IF(LEN(ドッグキャリー!$N$2)=1,0,""),ドッグキャリー!$N$2)))),"")</f>
        <v/>
      </c>
      <c r="C558" s="282"/>
      <c r="D558" s="282"/>
      <c r="E558" s="282"/>
      <c r="F558" s="283"/>
      <c r="G558" s="283"/>
      <c r="H558" s="283"/>
      <c r="I558" s="284" t="str">
        <f>IF(ウエア!N222=0,"",ウエア!E222)</f>
        <v/>
      </c>
      <c r="J558" s="283" t="str">
        <f>IF(ウエア!N222=0,"",ウエア!N222)</f>
        <v/>
      </c>
      <c r="K558" s="283"/>
      <c r="L558" s="283"/>
      <c r="M558" s="283"/>
      <c r="N558" s="283"/>
      <c r="O558" s="283"/>
      <c r="P558" s="283"/>
      <c r="Q558" s="283"/>
      <c r="R558" s="283"/>
      <c r="S558" s="273">
        <v>557</v>
      </c>
    </row>
    <row r="559" spans="1:19" s="82" customFormat="1" ht="15.75">
      <c r="A559" s="274" t="str">
        <f>IFERROR(IF(J559&lt;&gt;"",MAX($A$1:A558)+1,""),"")</f>
        <v/>
      </c>
      <c r="B559" s="275" t="str">
        <f>IFERROR(IF(J559="","",_xlfn.CONCAT($Y$2,_xlfn.CONCAT(IF(LEN(ドッグキャリー!$K$2)=1,0,""),ドッグキャリー!$K$2,_xlfn.CONCAT(IF(LEN(ドッグキャリー!$N$2)=1,0,""),ドッグキャリー!$N$2)))),"")</f>
        <v/>
      </c>
      <c r="C559" s="282"/>
      <c r="D559" s="282"/>
      <c r="E559" s="282"/>
      <c r="F559" s="283"/>
      <c r="G559" s="283"/>
      <c r="H559" s="283"/>
      <c r="I559" s="284" t="str">
        <f>IF(ウエア!N223=0,"",ウエア!E223)</f>
        <v/>
      </c>
      <c r="J559" s="283" t="str">
        <f>IF(ウエア!N223=0,"",ウエア!N223)</f>
        <v/>
      </c>
      <c r="K559" s="283"/>
      <c r="L559" s="283"/>
      <c r="M559" s="283"/>
      <c r="N559" s="283"/>
      <c r="O559" s="283"/>
      <c r="P559" s="283"/>
      <c r="Q559" s="283"/>
      <c r="R559" s="283"/>
      <c r="S559" s="273">
        <v>558</v>
      </c>
    </row>
    <row r="560" spans="1:19" s="82" customFormat="1" ht="15.75">
      <c r="A560" s="274" t="str">
        <f>IFERROR(IF(J560&lt;&gt;"",MAX($A$1:A559)+1,""),"")</f>
        <v/>
      </c>
      <c r="B560" s="275" t="str">
        <f>IFERROR(IF(J560="","",_xlfn.CONCAT($Y$2,_xlfn.CONCAT(IF(LEN(ドッグキャリー!$K$2)=1,0,""),ドッグキャリー!$K$2,_xlfn.CONCAT(IF(LEN(ドッグキャリー!$N$2)=1,0,""),ドッグキャリー!$N$2)))),"")</f>
        <v/>
      </c>
      <c r="C560" s="282"/>
      <c r="D560" s="282"/>
      <c r="E560" s="282"/>
      <c r="F560" s="283"/>
      <c r="G560" s="283"/>
      <c r="H560" s="283"/>
      <c r="I560" s="284" t="str">
        <f>IF(ウエア!N224=0,"",ウエア!E224)</f>
        <v/>
      </c>
      <c r="J560" s="283" t="str">
        <f>IF(ウエア!N224=0,"",ウエア!N224)</f>
        <v/>
      </c>
      <c r="K560" s="283"/>
      <c r="L560" s="283"/>
      <c r="M560" s="283"/>
      <c r="N560" s="283"/>
      <c r="O560" s="283"/>
      <c r="P560" s="283"/>
      <c r="Q560" s="283"/>
      <c r="R560" s="283"/>
      <c r="S560" s="273">
        <v>559</v>
      </c>
    </row>
    <row r="561" spans="1:19" s="82" customFormat="1" ht="15.75">
      <c r="A561" s="274" t="str">
        <f>IFERROR(IF(J561&lt;&gt;"",MAX($A$1:A560)+1,""),"")</f>
        <v/>
      </c>
      <c r="B561" s="275" t="str">
        <f>IFERROR(IF(J561="","",_xlfn.CONCAT($Y$2,_xlfn.CONCAT(IF(LEN(ドッグキャリー!$K$2)=1,0,""),ドッグキャリー!$K$2,_xlfn.CONCAT(IF(LEN(ドッグキャリー!$N$2)=1,0,""),ドッグキャリー!$N$2)))),"")</f>
        <v/>
      </c>
      <c r="C561" s="282"/>
      <c r="D561" s="282"/>
      <c r="E561" s="282"/>
      <c r="F561" s="283"/>
      <c r="G561" s="283"/>
      <c r="H561" s="283"/>
      <c r="I561" s="284" t="str">
        <f>IF(ウエア!N225=0,"",ウエア!E225)</f>
        <v/>
      </c>
      <c r="J561" s="283" t="str">
        <f>IF(ウエア!N225=0,"",ウエア!N225)</f>
        <v/>
      </c>
      <c r="K561" s="283"/>
      <c r="L561" s="283"/>
      <c r="M561" s="283"/>
      <c r="N561" s="283"/>
      <c r="O561" s="283"/>
      <c r="P561" s="283"/>
      <c r="Q561" s="283"/>
      <c r="R561" s="283"/>
      <c r="S561" s="273">
        <v>560</v>
      </c>
    </row>
    <row r="562" spans="1:19" s="82" customFormat="1" ht="15.75">
      <c r="A562" s="274" t="str">
        <f>IFERROR(IF(J562&lt;&gt;"",MAX($A$1:A561)+1,""),"")</f>
        <v/>
      </c>
      <c r="B562" s="275" t="str">
        <f>IFERROR(IF(J562="","",_xlfn.CONCAT($Y$2,_xlfn.CONCAT(IF(LEN(ドッグキャリー!$K$2)=1,0,""),ドッグキャリー!$K$2,_xlfn.CONCAT(IF(LEN(ドッグキャリー!$N$2)=1,0,""),ドッグキャリー!$N$2)))),"")</f>
        <v/>
      </c>
      <c r="C562" s="282"/>
      <c r="D562" s="282"/>
      <c r="E562" s="282"/>
      <c r="F562" s="283"/>
      <c r="G562" s="283"/>
      <c r="H562" s="283"/>
      <c r="I562" s="284" t="str">
        <f>IF(ウエア!N226=0,"",ウエア!E226)</f>
        <v/>
      </c>
      <c r="J562" s="283" t="str">
        <f>IF(ウエア!N226=0,"",ウエア!N226)</f>
        <v/>
      </c>
      <c r="K562" s="283"/>
      <c r="L562" s="283"/>
      <c r="M562" s="283"/>
      <c r="N562" s="283"/>
      <c r="O562" s="283"/>
      <c r="P562" s="283"/>
      <c r="Q562" s="283"/>
      <c r="R562" s="283"/>
      <c r="S562" s="273">
        <v>561</v>
      </c>
    </row>
    <row r="563" spans="1:19" s="82" customFormat="1" ht="15.75">
      <c r="A563" s="274" t="str">
        <f>IFERROR(IF(J563&lt;&gt;"",MAX($A$1:A562)+1,""),"")</f>
        <v/>
      </c>
      <c r="B563" s="275" t="str">
        <f>IFERROR(IF(J563="","",_xlfn.CONCAT($Y$2,_xlfn.CONCAT(IF(LEN(ドッグキャリー!$K$2)=1,0,""),ドッグキャリー!$K$2,_xlfn.CONCAT(IF(LEN(ドッグキャリー!$N$2)=1,0,""),ドッグキャリー!$N$2)))),"")</f>
        <v/>
      </c>
      <c r="C563" s="282"/>
      <c r="D563" s="282"/>
      <c r="E563" s="282"/>
      <c r="F563" s="283"/>
      <c r="G563" s="283"/>
      <c r="H563" s="283"/>
      <c r="I563" s="284" t="str">
        <f>IF(ウエア!N227=0,"",ウエア!E227)</f>
        <v/>
      </c>
      <c r="J563" s="283" t="str">
        <f>IF(ウエア!N227=0,"",ウエア!N227)</f>
        <v/>
      </c>
      <c r="K563" s="283"/>
      <c r="L563" s="283"/>
      <c r="M563" s="283"/>
      <c r="N563" s="283"/>
      <c r="O563" s="283"/>
      <c r="P563" s="283"/>
      <c r="Q563" s="283"/>
      <c r="R563" s="283"/>
      <c r="S563" s="273">
        <v>562</v>
      </c>
    </row>
    <row r="564" spans="1:19" s="82" customFormat="1" ht="15.75">
      <c r="A564" s="274" t="str">
        <f>IFERROR(IF(J564&lt;&gt;"",MAX($A$1:A563)+1,""),"")</f>
        <v/>
      </c>
      <c r="B564" s="275" t="str">
        <f>IFERROR(IF(J564="","",_xlfn.CONCAT($Y$2,_xlfn.CONCAT(IF(LEN(ドッグキャリー!$K$2)=1,0,""),ドッグキャリー!$K$2,_xlfn.CONCAT(IF(LEN(ドッグキャリー!$N$2)=1,0,""),ドッグキャリー!$N$2)))),"")</f>
        <v/>
      </c>
      <c r="C564" s="282"/>
      <c r="D564" s="282"/>
      <c r="E564" s="282"/>
      <c r="F564" s="283"/>
      <c r="G564" s="283"/>
      <c r="H564" s="283"/>
      <c r="I564" s="284" t="str">
        <f>IF(ウエア!N228=0,"",ウエア!E228)</f>
        <v/>
      </c>
      <c r="J564" s="283" t="str">
        <f>IF(ウエア!N228=0,"",ウエア!N228)</f>
        <v/>
      </c>
      <c r="K564" s="283"/>
      <c r="L564" s="283"/>
      <c r="M564" s="283"/>
      <c r="N564" s="283"/>
      <c r="O564" s="283"/>
      <c r="P564" s="283"/>
      <c r="Q564" s="283"/>
      <c r="R564" s="283"/>
      <c r="S564" s="273">
        <v>563</v>
      </c>
    </row>
    <row r="565" spans="1:19" s="82" customFormat="1" ht="15.75">
      <c r="A565" s="274" t="str">
        <f>IFERROR(IF(J565&lt;&gt;"",MAX($A$1:A564)+1,""),"")</f>
        <v/>
      </c>
      <c r="B565" s="275" t="str">
        <f>IFERROR(IF(J565="","",_xlfn.CONCAT($Y$2,_xlfn.CONCAT(IF(LEN(ドッグキャリー!$K$2)=1,0,""),ドッグキャリー!$K$2,_xlfn.CONCAT(IF(LEN(ドッグキャリー!$N$2)=1,0,""),ドッグキャリー!$N$2)))),"")</f>
        <v/>
      </c>
      <c r="C565" s="282"/>
      <c r="D565" s="282"/>
      <c r="E565" s="282"/>
      <c r="F565" s="283"/>
      <c r="G565" s="283"/>
      <c r="H565" s="283"/>
      <c r="I565" s="284" t="str">
        <f>IF(ウエア!N229=0,"",ウエア!E229)</f>
        <v/>
      </c>
      <c r="J565" s="283" t="str">
        <f>IF(ウエア!N229=0,"",ウエア!N229)</f>
        <v/>
      </c>
      <c r="K565" s="283"/>
      <c r="L565" s="283"/>
      <c r="M565" s="283"/>
      <c r="N565" s="283"/>
      <c r="O565" s="283"/>
      <c r="P565" s="283"/>
      <c r="Q565" s="283"/>
      <c r="R565" s="283"/>
      <c r="S565" s="273">
        <v>564</v>
      </c>
    </row>
    <row r="566" spans="1:19" s="82" customFormat="1" ht="15.75">
      <c r="A566" s="274" t="str">
        <f>IFERROR(IF(J566&lt;&gt;"",MAX($A$1:A565)+1,""),"")</f>
        <v/>
      </c>
      <c r="B566" s="275" t="str">
        <f>IFERROR(IF(J566="","",_xlfn.CONCAT($Y$2,_xlfn.CONCAT(IF(LEN(ドッグキャリー!$K$2)=1,0,""),ドッグキャリー!$K$2,_xlfn.CONCAT(IF(LEN(ドッグキャリー!$N$2)=1,0,""),ドッグキャリー!$N$2)))),"")</f>
        <v/>
      </c>
      <c r="C566" s="282"/>
      <c r="D566" s="282"/>
      <c r="E566" s="282"/>
      <c r="F566" s="283"/>
      <c r="G566" s="283"/>
      <c r="H566" s="283"/>
      <c r="I566" s="284" t="str">
        <f>IF(ウエア!N230=0,"",ウエア!E230)</f>
        <v/>
      </c>
      <c r="J566" s="283" t="str">
        <f>IF(ウエア!N230=0,"",ウエア!N230)</f>
        <v/>
      </c>
      <c r="K566" s="283"/>
      <c r="L566" s="283"/>
      <c r="M566" s="283"/>
      <c r="N566" s="283"/>
      <c r="O566" s="283"/>
      <c r="P566" s="283"/>
      <c r="Q566" s="283"/>
      <c r="R566" s="283"/>
      <c r="S566" s="273">
        <v>565</v>
      </c>
    </row>
    <row r="567" spans="1:19" s="82" customFormat="1" ht="15.75">
      <c r="A567" s="274" t="str">
        <f>IFERROR(IF(J567&lt;&gt;"",MAX($A$1:A566)+1,""),"")</f>
        <v/>
      </c>
      <c r="B567" s="275" t="str">
        <f>IFERROR(IF(J567="","",_xlfn.CONCAT($Y$2,_xlfn.CONCAT(IF(LEN(ドッグキャリー!$K$2)=1,0,""),ドッグキャリー!$K$2,_xlfn.CONCAT(IF(LEN(ドッグキャリー!$N$2)=1,0,""),ドッグキャリー!$N$2)))),"")</f>
        <v/>
      </c>
      <c r="C567" s="282"/>
      <c r="D567" s="282"/>
      <c r="E567" s="282"/>
      <c r="F567" s="283"/>
      <c r="G567" s="283"/>
      <c r="H567" s="283"/>
      <c r="I567" s="284" t="str">
        <f>IF(ウエア!N231=0,"",ウエア!E231)</f>
        <v/>
      </c>
      <c r="J567" s="283" t="str">
        <f>IF(ウエア!N231=0,"",ウエア!N231)</f>
        <v/>
      </c>
      <c r="K567" s="283"/>
      <c r="L567" s="283"/>
      <c r="M567" s="283"/>
      <c r="N567" s="283"/>
      <c r="O567" s="283"/>
      <c r="P567" s="283"/>
      <c r="Q567" s="283"/>
      <c r="R567" s="283"/>
      <c r="S567" s="273">
        <v>566</v>
      </c>
    </row>
    <row r="568" spans="1:19" s="82" customFormat="1" ht="15.75">
      <c r="A568" s="274" t="str">
        <f>IFERROR(IF(J568&lt;&gt;"",MAX($A$1:A567)+1,""),"")</f>
        <v/>
      </c>
      <c r="B568" s="275" t="str">
        <f>IFERROR(IF(J568="","",_xlfn.CONCAT($Y$2,_xlfn.CONCAT(IF(LEN(ドッグキャリー!$K$2)=1,0,""),ドッグキャリー!$K$2,_xlfn.CONCAT(IF(LEN(ドッグキャリー!$N$2)=1,0,""),ドッグキャリー!$N$2)))),"")</f>
        <v/>
      </c>
      <c r="C568" s="282"/>
      <c r="D568" s="282"/>
      <c r="E568" s="282"/>
      <c r="F568" s="283"/>
      <c r="G568" s="283"/>
      <c r="H568" s="283"/>
      <c r="I568" s="284" t="str">
        <f>IF(ウエア!N232=0,"",ウエア!E232)</f>
        <v/>
      </c>
      <c r="J568" s="283" t="str">
        <f>IF(ウエア!N232=0,"",ウエア!N232)</f>
        <v/>
      </c>
      <c r="K568" s="283"/>
      <c r="L568" s="283"/>
      <c r="M568" s="283"/>
      <c r="N568" s="283"/>
      <c r="O568" s="283"/>
      <c r="P568" s="283"/>
      <c r="Q568" s="283"/>
      <c r="R568" s="283"/>
      <c r="S568" s="273">
        <v>567</v>
      </c>
    </row>
    <row r="569" spans="1:19" s="82" customFormat="1" ht="15.75">
      <c r="A569" s="274" t="str">
        <f>IFERROR(IF(J569&lt;&gt;"",MAX($A$1:A568)+1,""),"")</f>
        <v/>
      </c>
      <c r="B569" s="275" t="str">
        <f>IFERROR(IF(J569="","",_xlfn.CONCAT($Y$2,_xlfn.CONCAT(IF(LEN(ドッグキャリー!$K$2)=1,0,""),ドッグキャリー!$K$2,_xlfn.CONCAT(IF(LEN(ドッグキャリー!$N$2)=1,0,""),ドッグキャリー!$N$2)))),"")</f>
        <v/>
      </c>
      <c r="C569" s="282"/>
      <c r="D569" s="282"/>
      <c r="E569" s="282"/>
      <c r="F569" s="283"/>
      <c r="G569" s="283"/>
      <c r="H569" s="283"/>
      <c r="I569" s="284" t="str">
        <f>IF(ウエア!N233=0,"",ウエア!E233)</f>
        <v/>
      </c>
      <c r="J569" s="283" t="str">
        <f>IF(ウエア!N233=0,"",ウエア!N233)</f>
        <v/>
      </c>
      <c r="K569" s="283"/>
      <c r="L569" s="283"/>
      <c r="M569" s="283"/>
      <c r="N569" s="283"/>
      <c r="O569" s="283"/>
      <c r="P569" s="283"/>
      <c r="Q569" s="283"/>
      <c r="R569" s="283"/>
      <c r="S569" s="273">
        <v>568</v>
      </c>
    </row>
    <row r="570" spans="1:19" s="82" customFormat="1" ht="15.75">
      <c r="A570" s="274" t="str">
        <f>IFERROR(IF(J570&lt;&gt;"",MAX($A$1:A569)+1,""),"")</f>
        <v/>
      </c>
      <c r="B570" s="275" t="str">
        <f>IFERROR(IF(J570="","",_xlfn.CONCAT($Y$2,_xlfn.CONCAT(IF(LEN(ドッグキャリー!$K$2)=1,0,""),ドッグキャリー!$K$2,_xlfn.CONCAT(IF(LEN(ドッグキャリー!$N$2)=1,0,""),ドッグキャリー!$N$2)))),"")</f>
        <v/>
      </c>
      <c r="C570" s="282"/>
      <c r="D570" s="282"/>
      <c r="E570" s="282"/>
      <c r="F570" s="283"/>
      <c r="G570" s="283"/>
      <c r="H570" s="283"/>
      <c r="I570" s="284" t="str">
        <f>IF(ウエア!N234=0,"",ウエア!E234)</f>
        <v/>
      </c>
      <c r="J570" s="283" t="str">
        <f>IF(ウエア!N234=0,"",ウエア!N234)</f>
        <v/>
      </c>
      <c r="K570" s="283"/>
      <c r="L570" s="283"/>
      <c r="M570" s="283"/>
      <c r="N570" s="283"/>
      <c r="O570" s="283"/>
      <c r="P570" s="283"/>
      <c r="Q570" s="283"/>
      <c r="R570" s="283"/>
      <c r="S570" s="273">
        <v>569</v>
      </c>
    </row>
    <row r="571" spans="1:19" s="82" customFormat="1" ht="15.75">
      <c r="A571" s="274" t="str">
        <f>IFERROR(IF(J571&lt;&gt;"",MAX($A$1:A570)+1,""),"")</f>
        <v/>
      </c>
      <c r="B571" s="275" t="str">
        <f>IFERROR(IF(J571="","",_xlfn.CONCAT($Y$2,_xlfn.CONCAT(IF(LEN(ドッグキャリー!$K$2)=1,0,""),ドッグキャリー!$K$2,_xlfn.CONCAT(IF(LEN(ドッグキャリー!$N$2)=1,0,""),ドッグキャリー!$N$2)))),"")</f>
        <v/>
      </c>
      <c r="C571" s="282"/>
      <c r="D571" s="282"/>
      <c r="E571" s="282"/>
      <c r="F571" s="283"/>
      <c r="G571" s="283"/>
      <c r="H571" s="283"/>
      <c r="I571" s="284" t="str">
        <f>IF(ウエア!N235=0,"",ウエア!E235)</f>
        <v/>
      </c>
      <c r="J571" s="283" t="str">
        <f>IF(ウエア!N235=0,"",ウエア!N235)</f>
        <v/>
      </c>
      <c r="K571" s="283"/>
      <c r="L571" s="283"/>
      <c r="M571" s="283"/>
      <c r="N571" s="283"/>
      <c r="O571" s="283"/>
      <c r="P571" s="283"/>
      <c r="Q571" s="283"/>
      <c r="R571" s="283"/>
      <c r="S571" s="273">
        <v>570</v>
      </c>
    </row>
    <row r="572" spans="1:19" s="82" customFormat="1" ht="15.75">
      <c r="A572" s="274" t="str">
        <f>IFERROR(IF(J572&lt;&gt;"",MAX($A$1:A571)+1,""),"")</f>
        <v/>
      </c>
      <c r="B572" s="275" t="str">
        <f>IFERROR(IF(J572="","",_xlfn.CONCAT($Y$2,_xlfn.CONCAT(IF(LEN(ドッグキャリー!$K$2)=1,0,""),ドッグキャリー!$K$2,_xlfn.CONCAT(IF(LEN(ドッグキャリー!$N$2)=1,0,""),ドッグキャリー!$N$2)))),"")</f>
        <v/>
      </c>
      <c r="C572" s="282"/>
      <c r="D572" s="282"/>
      <c r="E572" s="282"/>
      <c r="F572" s="283"/>
      <c r="G572" s="283"/>
      <c r="H572" s="283"/>
      <c r="I572" s="284" t="str">
        <f>IF(ウエア!N236=0,"",ウエア!E236)</f>
        <v/>
      </c>
      <c r="J572" s="283" t="str">
        <f>IF(ウエア!N236=0,"",ウエア!N236)</f>
        <v/>
      </c>
      <c r="K572" s="283"/>
      <c r="L572" s="283"/>
      <c r="M572" s="283"/>
      <c r="N572" s="283"/>
      <c r="O572" s="283"/>
      <c r="P572" s="283"/>
      <c r="Q572" s="283"/>
      <c r="R572" s="283"/>
      <c r="S572" s="273">
        <v>571</v>
      </c>
    </row>
    <row r="573" spans="1:19" s="82" customFormat="1" ht="15.75">
      <c r="A573" s="274" t="str">
        <f>IFERROR(IF(J573&lt;&gt;"",MAX($A$1:A572)+1,""),"")</f>
        <v/>
      </c>
      <c r="B573" s="275" t="str">
        <f>IFERROR(IF(J573="","",_xlfn.CONCAT($Y$2,_xlfn.CONCAT(IF(LEN(ドッグキャリー!$K$2)=1,0,""),ドッグキャリー!$K$2,_xlfn.CONCAT(IF(LEN(ドッグキャリー!$N$2)=1,0,""),ドッグキャリー!$N$2)))),"")</f>
        <v/>
      </c>
      <c r="C573" s="282"/>
      <c r="D573" s="282"/>
      <c r="E573" s="282"/>
      <c r="F573" s="283"/>
      <c r="G573" s="283"/>
      <c r="H573" s="283"/>
      <c r="I573" s="284" t="str">
        <f>IF(ウエア!N237=0,"",ウエア!E237)</f>
        <v/>
      </c>
      <c r="J573" s="283" t="str">
        <f>IF(ウエア!N237=0,"",ウエア!N237)</f>
        <v/>
      </c>
      <c r="K573" s="283"/>
      <c r="L573" s="283"/>
      <c r="M573" s="283"/>
      <c r="N573" s="283"/>
      <c r="O573" s="283"/>
      <c r="P573" s="283"/>
      <c r="Q573" s="283"/>
      <c r="R573" s="283"/>
      <c r="S573" s="273">
        <v>572</v>
      </c>
    </row>
    <row r="574" spans="1:19" s="82" customFormat="1" ht="15.75">
      <c r="A574" s="274" t="str">
        <f>IFERROR(IF(J574&lt;&gt;"",MAX($A$1:A573)+1,""),"")</f>
        <v/>
      </c>
      <c r="B574" s="275" t="str">
        <f>IFERROR(IF(J574="","",_xlfn.CONCAT($Y$2,_xlfn.CONCAT(IF(LEN(ドッグキャリー!$K$2)=1,0,""),ドッグキャリー!$K$2,_xlfn.CONCAT(IF(LEN(ドッグキャリー!$N$2)=1,0,""),ドッグキャリー!$N$2)))),"")</f>
        <v/>
      </c>
      <c r="C574" s="282"/>
      <c r="D574" s="282"/>
      <c r="E574" s="282"/>
      <c r="F574" s="283"/>
      <c r="G574" s="283"/>
      <c r="H574" s="283"/>
      <c r="I574" s="284" t="str">
        <f>IF(ウエア!N238=0,"",ウエア!E238)</f>
        <v/>
      </c>
      <c r="J574" s="283" t="str">
        <f>IF(ウエア!N238=0,"",ウエア!N238)</f>
        <v/>
      </c>
      <c r="K574" s="283"/>
      <c r="L574" s="283"/>
      <c r="M574" s="283"/>
      <c r="N574" s="283"/>
      <c r="O574" s="283"/>
      <c r="P574" s="283"/>
      <c r="Q574" s="283"/>
      <c r="R574" s="283"/>
      <c r="S574" s="273">
        <v>573</v>
      </c>
    </row>
    <row r="575" spans="1:19" s="82" customFormat="1" ht="15.75">
      <c r="A575" s="274" t="str">
        <f>IFERROR(IF(J575&lt;&gt;"",MAX($A$1:A574)+1,""),"")</f>
        <v/>
      </c>
      <c r="B575" s="275" t="str">
        <f>IFERROR(IF(J575="","",_xlfn.CONCAT($Y$2,_xlfn.CONCAT(IF(LEN(ドッグキャリー!$K$2)=1,0,""),ドッグキャリー!$K$2,_xlfn.CONCAT(IF(LEN(ドッグキャリー!$N$2)=1,0,""),ドッグキャリー!$N$2)))),"")</f>
        <v/>
      </c>
      <c r="C575" s="282"/>
      <c r="D575" s="282"/>
      <c r="E575" s="282"/>
      <c r="F575" s="283"/>
      <c r="G575" s="283"/>
      <c r="H575" s="283"/>
      <c r="I575" s="284" t="str">
        <f>IF(ウエア!N239=0,"",ウエア!E239)</f>
        <v/>
      </c>
      <c r="J575" s="283" t="str">
        <f>IF(ウエア!N239=0,"",ウエア!N239)</f>
        <v/>
      </c>
      <c r="K575" s="283"/>
      <c r="L575" s="283"/>
      <c r="M575" s="283"/>
      <c r="N575" s="283"/>
      <c r="O575" s="283"/>
      <c r="P575" s="283"/>
      <c r="Q575" s="283"/>
      <c r="R575" s="283"/>
      <c r="S575" s="273">
        <v>574</v>
      </c>
    </row>
    <row r="576" spans="1:19" s="82" customFormat="1" ht="15.75">
      <c r="A576" s="274" t="str">
        <f>IFERROR(IF(J576&lt;&gt;"",MAX($A$1:A575)+1,""),"")</f>
        <v/>
      </c>
      <c r="B576" s="275" t="str">
        <f>IFERROR(IF(J576="","",_xlfn.CONCAT($Y$2,_xlfn.CONCAT(IF(LEN(ドッグキャリー!$K$2)=1,0,""),ドッグキャリー!$K$2,_xlfn.CONCAT(IF(LEN(ドッグキャリー!$N$2)=1,0,""),ドッグキャリー!$N$2)))),"")</f>
        <v/>
      </c>
      <c r="C576" s="282"/>
      <c r="D576" s="282"/>
      <c r="E576" s="282"/>
      <c r="F576" s="283"/>
      <c r="G576" s="283"/>
      <c r="H576" s="283"/>
      <c r="I576" s="284" t="str">
        <f>IF(ウエア!N240=0,"",ウエア!E240)</f>
        <v/>
      </c>
      <c r="J576" s="283" t="str">
        <f>IF(ウエア!N240=0,"",ウエア!N240)</f>
        <v/>
      </c>
      <c r="K576" s="283"/>
      <c r="L576" s="283"/>
      <c r="M576" s="283"/>
      <c r="N576" s="283"/>
      <c r="O576" s="283"/>
      <c r="P576" s="283"/>
      <c r="Q576" s="283"/>
      <c r="R576" s="283"/>
      <c r="S576" s="273">
        <v>575</v>
      </c>
    </row>
    <row r="577" spans="1:19" s="82" customFormat="1" ht="15.75">
      <c r="A577" s="274" t="str">
        <f>IFERROR(IF(J577&lt;&gt;"",MAX($A$1:A576)+1,""),"")</f>
        <v/>
      </c>
      <c r="B577" s="275" t="str">
        <f>IFERROR(IF(J577="","",_xlfn.CONCAT($Y$2,_xlfn.CONCAT(IF(LEN(ドッグキャリー!$K$2)=1,0,""),ドッグキャリー!$K$2,_xlfn.CONCAT(IF(LEN(ドッグキャリー!$N$2)=1,0,""),ドッグキャリー!$N$2)))),"")</f>
        <v/>
      </c>
      <c r="C577" s="282"/>
      <c r="D577" s="282"/>
      <c r="E577" s="282"/>
      <c r="F577" s="283"/>
      <c r="G577" s="283"/>
      <c r="H577" s="283"/>
      <c r="I577" s="284" t="str">
        <f>IF(ウエア!N241=0,"",ウエア!E241)</f>
        <v/>
      </c>
      <c r="J577" s="283" t="str">
        <f>IF(ウエア!N241=0,"",ウエア!N241)</f>
        <v/>
      </c>
      <c r="K577" s="283"/>
      <c r="L577" s="283"/>
      <c r="M577" s="283"/>
      <c r="N577" s="283"/>
      <c r="O577" s="283"/>
      <c r="P577" s="283"/>
      <c r="Q577" s="283"/>
      <c r="R577" s="283"/>
      <c r="S577" s="273">
        <v>576</v>
      </c>
    </row>
    <row r="578" spans="1:19" s="82" customFormat="1" ht="15.75">
      <c r="A578" s="274" t="str">
        <f>IFERROR(IF(J578&lt;&gt;"",MAX($A$1:A577)+1,""),"")</f>
        <v/>
      </c>
      <c r="B578" s="275" t="str">
        <f>IFERROR(IF(J578="","",_xlfn.CONCAT($Y$2,_xlfn.CONCAT(IF(LEN(ドッグキャリー!$K$2)=1,0,""),ドッグキャリー!$K$2,_xlfn.CONCAT(IF(LEN(ドッグキャリー!$N$2)=1,0,""),ドッグキャリー!$N$2)))),"")</f>
        <v/>
      </c>
      <c r="C578" s="282"/>
      <c r="D578" s="282"/>
      <c r="E578" s="282"/>
      <c r="F578" s="283"/>
      <c r="G578" s="283"/>
      <c r="H578" s="283"/>
      <c r="I578" s="284" t="str">
        <f>IF(ウエア!N242=0,"",ウエア!E242)</f>
        <v/>
      </c>
      <c r="J578" s="283" t="str">
        <f>IF(ウエア!N242=0,"",ウエア!N242)</f>
        <v/>
      </c>
      <c r="K578" s="283"/>
      <c r="L578" s="283"/>
      <c r="M578" s="283"/>
      <c r="N578" s="283"/>
      <c r="O578" s="283"/>
      <c r="P578" s="283"/>
      <c r="Q578" s="283"/>
      <c r="R578" s="283"/>
      <c r="S578" s="273">
        <v>577</v>
      </c>
    </row>
    <row r="579" spans="1:19" s="82" customFormat="1" ht="15.75">
      <c r="A579" s="274" t="str">
        <f>IFERROR(IF(J579&lt;&gt;"",MAX($A$1:A578)+1,""),"")</f>
        <v/>
      </c>
      <c r="B579" s="275" t="str">
        <f>IFERROR(IF(J579="","",_xlfn.CONCAT($Y$2,_xlfn.CONCAT(IF(LEN(ドッグキャリー!$K$2)=1,0,""),ドッグキャリー!$K$2,_xlfn.CONCAT(IF(LEN(ドッグキャリー!$N$2)=1,0,""),ドッグキャリー!$N$2)))),"")</f>
        <v/>
      </c>
      <c r="C579" s="282"/>
      <c r="D579" s="282"/>
      <c r="E579" s="282"/>
      <c r="F579" s="283"/>
      <c r="G579" s="283"/>
      <c r="H579" s="283"/>
      <c r="I579" s="284" t="str">
        <f>IF(ウエア!N243=0,"",ウエア!E243)</f>
        <v/>
      </c>
      <c r="J579" s="283" t="str">
        <f>IF(ウエア!N243=0,"",ウエア!N243)</f>
        <v/>
      </c>
      <c r="K579" s="283"/>
      <c r="L579" s="283"/>
      <c r="M579" s="283"/>
      <c r="N579" s="283"/>
      <c r="O579" s="283"/>
      <c r="P579" s="283"/>
      <c r="Q579" s="283"/>
      <c r="R579" s="283"/>
      <c r="S579" s="273">
        <v>578</v>
      </c>
    </row>
    <row r="580" spans="1:19" s="82" customFormat="1" ht="15.75">
      <c r="A580" s="274" t="str">
        <f>IFERROR(IF(J580&lt;&gt;"",MAX($A$1:A579)+1,""),"")</f>
        <v/>
      </c>
      <c r="B580" s="275" t="str">
        <f>IFERROR(IF(J580="","",_xlfn.CONCAT($Y$2,_xlfn.CONCAT(IF(LEN(ドッグキャリー!$K$2)=1,0,""),ドッグキャリー!$K$2,_xlfn.CONCAT(IF(LEN(ドッグキャリー!$N$2)=1,0,""),ドッグキャリー!$N$2)))),"")</f>
        <v/>
      </c>
      <c r="C580" s="282"/>
      <c r="D580" s="282"/>
      <c r="E580" s="282"/>
      <c r="F580" s="283"/>
      <c r="G580" s="283"/>
      <c r="H580" s="283"/>
      <c r="I580" s="284" t="str">
        <f>IF(ウエア!N244=0,"",ウエア!E244)</f>
        <v/>
      </c>
      <c r="J580" s="283" t="str">
        <f>IF(ウエア!N244=0,"",ウエア!N244)</f>
        <v/>
      </c>
      <c r="K580" s="283"/>
      <c r="L580" s="283"/>
      <c r="M580" s="283"/>
      <c r="N580" s="283"/>
      <c r="O580" s="283"/>
      <c r="P580" s="283"/>
      <c r="Q580" s="283"/>
      <c r="R580" s="283"/>
      <c r="S580" s="273">
        <v>579</v>
      </c>
    </row>
    <row r="581" spans="1:19" s="82" customFormat="1" ht="15.75">
      <c r="A581" s="274" t="str">
        <f>IFERROR(IF(J581&lt;&gt;"",MAX($A$1:A580)+1,""),"")</f>
        <v/>
      </c>
      <c r="B581" s="275" t="str">
        <f>IFERROR(IF(J581="","",_xlfn.CONCAT($Y$2,_xlfn.CONCAT(IF(LEN(ドッグキャリー!$K$2)=1,0,""),ドッグキャリー!$K$2,_xlfn.CONCAT(IF(LEN(ドッグキャリー!$N$2)=1,0,""),ドッグキャリー!$N$2)))),"")</f>
        <v/>
      </c>
      <c r="C581" s="282"/>
      <c r="D581" s="282"/>
      <c r="E581" s="282"/>
      <c r="F581" s="283"/>
      <c r="G581" s="283"/>
      <c r="H581" s="283"/>
      <c r="I581" s="284" t="str">
        <f>IF(ウエア!N245=0,"",ウエア!E245)</f>
        <v/>
      </c>
      <c r="J581" s="283" t="str">
        <f>IF(ウエア!N245=0,"",ウエア!N245)</f>
        <v/>
      </c>
      <c r="K581" s="283"/>
      <c r="L581" s="283"/>
      <c r="M581" s="283"/>
      <c r="N581" s="283"/>
      <c r="O581" s="283"/>
      <c r="P581" s="283"/>
      <c r="Q581" s="283"/>
      <c r="R581" s="283"/>
      <c r="S581" s="273">
        <v>580</v>
      </c>
    </row>
    <row r="582" spans="1:19" s="82" customFormat="1" ht="15.75">
      <c r="A582" s="274" t="str">
        <f>IFERROR(IF(J582&lt;&gt;"",MAX($A$1:A581)+1,""),"")</f>
        <v/>
      </c>
      <c r="B582" s="275" t="str">
        <f>IFERROR(IF(J582="","",_xlfn.CONCAT($Y$2,_xlfn.CONCAT(IF(LEN(ドッグキャリー!$K$2)=1,0,""),ドッグキャリー!$K$2,_xlfn.CONCAT(IF(LEN(ドッグキャリー!$N$2)=1,0,""),ドッグキャリー!$N$2)))),"")</f>
        <v/>
      </c>
      <c r="C582" s="282"/>
      <c r="D582" s="282"/>
      <c r="E582" s="282"/>
      <c r="F582" s="283"/>
      <c r="G582" s="283"/>
      <c r="H582" s="283"/>
      <c r="I582" s="284" t="str">
        <f>IF(ウエア!N246=0,"",ウエア!E246)</f>
        <v/>
      </c>
      <c r="J582" s="283" t="str">
        <f>IF(ウエア!N246=0,"",ウエア!N246)</f>
        <v/>
      </c>
      <c r="K582" s="283"/>
      <c r="L582" s="283"/>
      <c r="M582" s="283"/>
      <c r="N582" s="283"/>
      <c r="O582" s="283"/>
      <c r="P582" s="283"/>
      <c r="Q582" s="283"/>
      <c r="R582" s="283"/>
      <c r="S582" s="273">
        <v>581</v>
      </c>
    </row>
    <row r="583" spans="1:19" s="82" customFormat="1" ht="15.75">
      <c r="A583" s="274" t="str">
        <f>IFERROR(IF(J583&lt;&gt;"",MAX($A$1:A582)+1,""),"")</f>
        <v/>
      </c>
      <c r="B583" s="275" t="str">
        <f>IFERROR(IF(J583="","",_xlfn.CONCAT($Y$2,_xlfn.CONCAT(IF(LEN(ドッグキャリー!$K$2)=1,0,""),ドッグキャリー!$K$2,_xlfn.CONCAT(IF(LEN(ドッグキャリー!$N$2)=1,0,""),ドッグキャリー!$N$2)))),"")</f>
        <v/>
      </c>
      <c r="C583" s="282"/>
      <c r="D583" s="282"/>
      <c r="E583" s="282"/>
      <c r="F583" s="283"/>
      <c r="G583" s="283"/>
      <c r="H583" s="283"/>
      <c r="I583" s="284" t="str">
        <f>IF(ウエア!N247=0,"",ウエア!E247)</f>
        <v/>
      </c>
      <c r="J583" s="283" t="str">
        <f>IF(ウエア!N247=0,"",ウエア!N247)</f>
        <v/>
      </c>
      <c r="K583" s="283"/>
      <c r="L583" s="283"/>
      <c r="M583" s="283"/>
      <c r="N583" s="283"/>
      <c r="O583" s="283"/>
      <c r="P583" s="283"/>
      <c r="Q583" s="283"/>
      <c r="R583" s="283"/>
      <c r="S583" s="273">
        <v>582</v>
      </c>
    </row>
    <row r="584" spans="1:19" s="82" customFormat="1" ht="15.75">
      <c r="A584" s="274" t="str">
        <f>IFERROR(IF(J584&lt;&gt;"",MAX($A$1:A583)+1,""),"")</f>
        <v/>
      </c>
      <c r="B584" s="275" t="str">
        <f>IFERROR(IF(J584="","",_xlfn.CONCAT($Y$2,_xlfn.CONCAT(IF(LEN(ドッグキャリー!$K$2)=1,0,""),ドッグキャリー!$K$2,_xlfn.CONCAT(IF(LEN(ドッグキャリー!$N$2)=1,0,""),ドッグキャリー!$N$2)))),"")</f>
        <v/>
      </c>
      <c r="C584" s="282"/>
      <c r="D584" s="282"/>
      <c r="E584" s="282"/>
      <c r="F584" s="283"/>
      <c r="G584" s="283"/>
      <c r="H584" s="283"/>
      <c r="I584" s="284" t="str">
        <f>IF(ウエア!N248=0,"",ウエア!E248)</f>
        <v/>
      </c>
      <c r="J584" s="283" t="str">
        <f>IF(ウエア!N248=0,"",ウエア!N248)</f>
        <v/>
      </c>
      <c r="K584" s="283"/>
      <c r="L584" s="283"/>
      <c r="M584" s="283"/>
      <c r="N584" s="283"/>
      <c r="O584" s="283"/>
      <c r="P584" s="283"/>
      <c r="Q584" s="283"/>
      <c r="R584" s="283"/>
      <c r="S584" s="273">
        <v>583</v>
      </c>
    </row>
    <row r="585" spans="1:19" s="82" customFormat="1" ht="15.75">
      <c r="A585" s="274" t="str">
        <f>IFERROR(IF(J585&lt;&gt;"",MAX($A$1:A584)+1,""),"")</f>
        <v/>
      </c>
      <c r="B585" s="275" t="str">
        <f>IFERROR(IF(J585="","",_xlfn.CONCAT($Y$2,_xlfn.CONCAT(IF(LEN(ドッグキャリー!$K$2)=1,0,""),ドッグキャリー!$K$2,_xlfn.CONCAT(IF(LEN(ドッグキャリー!$N$2)=1,0,""),ドッグキャリー!$N$2)))),"")</f>
        <v/>
      </c>
      <c r="C585" s="282"/>
      <c r="D585" s="282"/>
      <c r="E585" s="282"/>
      <c r="F585" s="283"/>
      <c r="G585" s="283"/>
      <c r="H585" s="283"/>
      <c r="I585" s="284" t="str">
        <f>IF(ウエア!N249=0,"",ウエア!E249)</f>
        <v/>
      </c>
      <c r="J585" s="283" t="str">
        <f>IF(ウエア!N249=0,"",ウエア!N249)</f>
        <v/>
      </c>
      <c r="K585" s="283"/>
      <c r="L585" s="283"/>
      <c r="M585" s="283"/>
      <c r="N585" s="283"/>
      <c r="O585" s="283"/>
      <c r="P585" s="283"/>
      <c r="Q585" s="283"/>
      <c r="R585" s="283"/>
      <c r="S585" s="273">
        <v>584</v>
      </c>
    </row>
    <row r="586" spans="1:19" s="82" customFormat="1" ht="15.75">
      <c r="A586" s="274" t="str">
        <f>IFERROR(IF(J586&lt;&gt;"",MAX($A$1:A585)+1,""),"")</f>
        <v/>
      </c>
      <c r="B586" s="275" t="str">
        <f>IFERROR(IF(J586="","",_xlfn.CONCAT($Y$2,_xlfn.CONCAT(IF(LEN(ドッグキャリー!$K$2)=1,0,""),ドッグキャリー!$K$2,_xlfn.CONCAT(IF(LEN(ドッグキャリー!$N$2)=1,0,""),ドッグキャリー!$N$2)))),"")</f>
        <v/>
      </c>
      <c r="C586" s="282"/>
      <c r="D586" s="282"/>
      <c r="E586" s="282"/>
      <c r="F586" s="283"/>
      <c r="G586" s="283"/>
      <c r="H586" s="283"/>
      <c r="I586" s="284" t="str">
        <f>IF(ウエア!N250=0,"",ウエア!E250)</f>
        <v/>
      </c>
      <c r="J586" s="283" t="str">
        <f>IF(ウエア!N250=0,"",ウエア!N250)</f>
        <v/>
      </c>
      <c r="K586" s="283"/>
      <c r="L586" s="283"/>
      <c r="M586" s="283"/>
      <c r="N586" s="283"/>
      <c r="O586" s="283"/>
      <c r="P586" s="283"/>
      <c r="Q586" s="283"/>
      <c r="R586" s="283"/>
      <c r="S586" s="273">
        <v>585</v>
      </c>
    </row>
    <row r="587" spans="1:19" s="83" customFormat="1" ht="15.75">
      <c r="A587" s="274" t="str">
        <f>IFERROR(IF(J587&lt;&gt;"",MAX($A$1:A586)+1,""),"")</f>
        <v/>
      </c>
      <c r="B587" s="275" t="str">
        <f>IFERROR(IF(J587="","",_xlfn.CONCAT($Y$2,_xlfn.CONCAT(IF(LEN(ドッグキャリー!$K$2)=1,0,""),ドッグキャリー!$K$2,_xlfn.CONCAT(IF(LEN(ドッグキャリー!$N$2)=1,0,""),ドッグキャリー!$N$2)))),"")</f>
        <v/>
      </c>
      <c r="C587" s="282"/>
      <c r="D587" s="282"/>
      <c r="E587" s="282"/>
      <c r="F587" s="283"/>
      <c r="G587" s="283"/>
      <c r="H587" s="283"/>
      <c r="I587" s="284" t="str">
        <f>IF(ウエア!N251=0,"",ウエア!E251)</f>
        <v/>
      </c>
      <c r="J587" s="283" t="str">
        <f>IF(ウエア!N251=0,"",ウエア!N251)</f>
        <v/>
      </c>
      <c r="K587" s="283"/>
      <c r="L587" s="283"/>
      <c r="M587" s="283"/>
      <c r="N587" s="283"/>
      <c r="O587" s="283"/>
      <c r="P587" s="283"/>
      <c r="Q587" s="283"/>
      <c r="R587" s="283"/>
      <c r="S587" s="273">
        <v>586</v>
      </c>
    </row>
    <row r="588" spans="1:19" s="83" customFormat="1" ht="15.75">
      <c r="A588" s="274" t="str">
        <f>IFERROR(IF(J588&lt;&gt;"",MAX($A$1:A587)+1,""),"")</f>
        <v/>
      </c>
      <c r="B588" s="275" t="str">
        <f>IFERROR(IF(J588="","",_xlfn.CONCAT($Y$2,_xlfn.CONCAT(IF(LEN(ドッグキャリー!$K$2)=1,0,""),ドッグキャリー!$K$2,_xlfn.CONCAT(IF(LEN(ドッグキャリー!$N$2)=1,0,""),ドッグキャリー!$N$2)))),"")</f>
        <v/>
      </c>
      <c r="C588" s="282"/>
      <c r="D588" s="282"/>
      <c r="E588" s="282"/>
      <c r="F588" s="283"/>
      <c r="G588" s="283"/>
      <c r="H588" s="283"/>
      <c r="I588" s="284" t="str">
        <f>IF(ウエア!N252=0,"",ウエア!E252)</f>
        <v/>
      </c>
      <c r="J588" s="283" t="str">
        <f>IF(ウエア!N252=0,"",ウエア!N252)</f>
        <v/>
      </c>
      <c r="K588" s="283"/>
      <c r="L588" s="283"/>
      <c r="M588" s="283"/>
      <c r="N588" s="283"/>
      <c r="O588" s="283"/>
      <c r="P588" s="283"/>
      <c r="Q588" s="283"/>
      <c r="R588" s="283"/>
      <c r="S588" s="273">
        <v>587</v>
      </c>
    </row>
    <row r="589" spans="1:19" s="83" customFormat="1" ht="15.75">
      <c r="A589" s="274" t="str">
        <f>IFERROR(IF(J589&lt;&gt;"",MAX($A$1:A588)+1,""),"")</f>
        <v/>
      </c>
      <c r="B589" s="275" t="str">
        <f>IFERROR(IF(J589="","",_xlfn.CONCAT($Y$2,_xlfn.CONCAT(IF(LEN(ドッグキャリー!$K$2)=1,0,""),ドッグキャリー!$K$2,_xlfn.CONCAT(IF(LEN(ドッグキャリー!$N$2)=1,0,""),ドッグキャリー!$N$2)))),"")</f>
        <v/>
      </c>
      <c r="C589" s="282"/>
      <c r="D589" s="282"/>
      <c r="E589" s="282"/>
      <c r="F589" s="283"/>
      <c r="G589" s="283"/>
      <c r="H589" s="283"/>
      <c r="I589" s="284" t="str">
        <f>IF(ウエア!N253=0,"",ウエア!E253)</f>
        <v/>
      </c>
      <c r="J589" s="283" t="str">
        <f>IF(ウエア!N253=0,"",ウエア!N253)</f>
        <v/>
      </c>
      <c r="K589" s="283"/>
      <c r="L589" s="283"/>
      <c r="M589" s="283"/>
      <c r="N589" s="283"/>
      <c r="O589" s="283"/>
      <c r="P589" s="283"/>
      <c r="Q589" s="283"/>
      <c r="R589" s="283"/>
      <c r="S589" s="273">
        <v>588</v>
      </c>
    </row>
    <row r="590" spans="1:19" s="83" customFormat="1" ht="15.75">
      <c r="A590" s="274" t="str">
        <f>IFERROR(IF(J590&lt;&gt;"",MAX($A$1:A589)+1,""),"")</f>
        <v/>
      </c>
      <c r="B590" s="275" t="str">
        <f>IFERROR(IF(J590="","",_xlfn.CONCAT($Y$2,_xlfn.CONCAT(IF(LEN(ドッグキャリー!$K$2)=1,0,""),ドッグキャリー!$K$2,_xlfn.CONCAT(IF(LEN(ドッグキャリー!$N$2)=1,0,""),ドッグキャリー!$N$2)))),"")</f>
        <v/>
      </c>
      <c r="C590" s="282"/>
      <c r="D590" s="282"/>
      <c r="E590" s="282"/>
      <c r="F590" s="283"/>
      <c r="G590" s="283"/>
      <c r="H590" s="283"/>
      <c r="I590" s="284" t="str">
        <f>IF(ウエア!N254=0,"",ウエア!E254)</f>
        <v/>
      </c>
      <c r="J590" s="283" t="str">
        <f>IF(ウエア!N254=0,"",ウエア!N254)</f>
        <v/>
      </c>
      <c r="K590" s="283"/>
      <c r="L590" s="283"/>
      <c r="M590" s="283"/>
      <c r="N590" s="283"/>
      <c r="O590" s="283"/>
      <c r="P590" s="283"/>
      <c r="Q590" s="283"/>
      <c r="R590" s="283"/>
      <c r="S590" s="273">
        <v>589</v>
      </c>
    </row>
    <row r="591" spans="1:19" s="83" customFormat="1" ht="15.75">
      <c r="A591" s="274" t="str">
        <f>IFERROR(IF(J591&lt;&gt;"",MAX($A$1:A590)+1,""),"")</f>
        <v/>
      </c>
      <c r="B591" s="275" t="str">
        <f>IFERROR(IF(J591="","",_xlfn.CONCAT($Y$2,_xlfn.CONCAT(IF(LEN(ドッグキャリー!$K$2)=1,0,""),ドッグキャリー!$K$2,_xlfn.CONCAT(IF(LEN(ドッグキャリー!$N$2)=1,0,""),ドッグキャリー!$N$2)))),"")</f>
        <v/>
      </c>
      <c r="C591" s="282"/>
      <c r="D591" s="282"/>
      <c r="E591" s="282"/>
      <c r="F591" s="283"/>
      <c r="G591" s="283"/>
      <c r="H591" s="283"/>
      <c r="I591" s="284" t="str">
        <f>IF(ウエア!N255=0,"",ウエア!E255)</f>
        <v/>
      </c>
      <c r="J591" s="283" t="str">
        <f>IF(ウエア!N255=0,"",ウエア!N255)</f>
        <v/>
      </c>
      <c r="K591" s="283"/>
      <c r="L591" s="283"/>
      <c r="M591" s="283"/>
      <c r="N591" s="283"/>
      <c r="O591" s="283"/>
      <c r="P591" s="283"/>
      <c r="Q591" s="283"/>
      <c r="R591" s="283"/>
      <c r="S591" s="273">
        <v>590</v>
      </c>
    </row>
    <row r="592" spans="1:19" s="83" customFormat="1" ht="15.75">
      <c r="A592" s="274" t="str">
        <f>IFERROR(IF(J592&lt;&gt;"",MAX($A$1:A591)+1,""),"")</f>
        <v/>
      </c>
      <c r="B592" s="275" t="str">
        <f>IFERROR(IF(J592="","",_xlfn.CONCAT($Y$2,_xlfn.CONCAT(IF(LEN(ドッグキャリー!$K$2)=1,0,""),ドッグキャリー!$K$2,_xlfn.CONCAT(IF(LEN(ドッグキャリー!$N$2)=1,0,""),ドッグキャリー!$N$2)))),"")</f>
        <v/>
      </c>
      <c r="C592" s="282"/>
      <c r="D592" s="282"/>
      <c r="E592" s="282"/>
      <c r="F592" s="283"/>
      <c r="G592" s="283"/>
      <c r="H592" s="283"/>
      <c r="I592" s="284" t="str">
        <f>IF(ウエア!N256=0,"",ウエア!E256)</f>
        <v/>
      </c>
      <c r="J592" s="283" t="str">
        <f>IF(ウエア!N256=0,"",ウエア!N256)</f>
        <v/>
      </c>
      <c r="K592" s="283"/>
      <c r="L592" s="283"/>
      <c r="M592" s="283"/>
      <c r="N592" s="283"/>
      <c r="O592" s="283"/>
      <c r="P592" s="283"/>
      <c r="Q592" s="283"/>
      <c r="R592" s="283"/>
      <c r="S592" s="273">
        <v>591</v>
      </c>
    </row>
    <row r="593" spans="1:19" s="83" customFormat="1" ht="15.75">
      <c r="A593" s="274" t="str">
        <f>IFERROR(IF(J593&lt;&gt;"",MAX($A$1:A592)+1,""),"")</f>
        <v/>
      </c>
      <c r="B593" s="275" t="str">
        <f>IFERROR(IF(J593="","",_xlfn.CONCAT($Y$2,_xlfn.CONCAT(IF(LEN(ドッグキャリー!$K$2)=1,0,""),ドッグキャリー!$K$2,_xlfn.CONCAT(IF(LEN(ドッグキャリー!$N$2)=1,0,""),ドッグキャリー!$N$2)))),"")</f>
        <v/>
      </c>
      <c r="C593" s="282"/>
      <c r="D593" s="282"/>
      <c r="E593" s="282"/>
      <c r="F593" s="283"/>
      <c r="G593" s="283"/>
      <c r="H593" s="283"/>
      <c r="I593" s="284" t="str">
        <f>IF(ウエア!N257=0,"",ウエア!E257)</f>
        <v/>
      </c>
      <c r="J593" s="283" t="str">
        <f>IF(ウエア!N257=0,"",ウエア!N257)</f>
        <v/>
      </c>
      <c r="K593" s="283"/>
      <c r="L593" s="283"/>
      <c r="M593" s="283"/>
      <c r="N593" s="283"/>
      <c r="O593" s="283"/>
      <c r="P593" s="283"/>
      <c r="Q593" s="283"/>
      <c r="R593" s="283"/>
      <c r="S593" s="273">
        <v>592</v>
      </c>
    </row>
    <row r="594" spans="1:19" s="83" customFormat="1" ht="15.75">
      <c r="A594" s="274" t="str">
        <f>IFERROR(IF(J594&lt;&gt;"",MAX($A$1:A593)+1,""),"")</f>
        <v/>
      </c>
      <c r="B594" s="275" t="str">
        <f>IFERROR(IF(J594="","",_xlfn.CONCAT($Y$2,_xlfn.CONCAT(IF(LEN(ドッグキャリー!$K$2)=1,0,""),ドッグキャリー!$K$2,_xlfn.CONCAT(IF(LEN(ドッグキャリー!$N$2)=1,0,""),ドッグキャリー!$N$2)))),"")</f>
        <v/>
      </c>
      <c r="C594" s="282"/>
      <c r="D594" s="282"/>
      <c r="E594" s="282"/>
      <c r="F594" s="283"/>
      <c r="G594" s="283"/>
      <c r="H594" s="283"/>
      <c r="I594" s="284" t="str">
        <f>IF(ウエア!N258=0,"",ウエア!E258)</f>
        <v/>
      </c>
      <c r="J594" s="283" t="str">
        <f>IF(ウエア!N258=0,"",ウエア!N258)</f>
        <v/>
      </c>
      <c r="K594" s="283"/>
      <c r="L594" s="283"/>
      <c r="M594" s="283"/>
      <c r="N594" s="283"/>
      <c r="O594" s="283"/>
      <c r="P594" s="283"/>
      <c r="Q594" s="283"/>
      <c r="R594" s="283"/>
      <c r="S594" s="273">
        <v>593</v>
      </c>
    </row>
    <row r="595" spans="1:19" s="83" customFormat="1" ht="15.75">
      <c r="A595" s="274" t="str">
        <f>IFERROR(IF(J595&lt;&gt;"",MAX($A$1:A594)+1,""),"")</f>
        <v/>
      </c>
      <c r="B595" s="275" t="str">
        <f>IFERROR(IF(J595="","",_xlfn.CONCAT($Y$2,_xlfn.CONCAT(IF(LEN(ドッグキャリー!$K$2)=1,0,""),ドッグキャリー!$K$2,_xlfn.CONCAT(IF(LEN(ドッグキャリー!$N$2)=1,0,""),ドッグキャリー!$N$2)))),"")</f>
        <v/>
      </c>
      <c r="C595" s="282"/>
      <c r="D595" s="282"/>
      <c r="E595" s="282"/>
      <c r="F595" s="283"/>
      <c r="G595" s="283"/>
      <c r="H595" s="283"/>
      <c r="I595" s="284" t="str">
        <f>IF(ウエア!N259=0,"",ウエア!E259)</f>
        <v/>
      </c>
      <c r="J595" s="283" t="str">
        <f>IF(ウエア!N259=0,"",ウエア!N259)</f>
        <v/>
      </c>
      <c r="K595" s="283"/>
      <c r="L595" s="283"/>
      <c r="M595" s="283"/>
      <c r="N595" s="283"/>
      <c r="O595" s="283"/>
      <c r="P595" s="283"/>
      <c r="Q595" s="283"/>
      <c r="R595" s="283"/>
      <c r="S595" s="273">
        <v>594</v>
      </c>
    </row>
    <row r="596" spans="1:19" s="83" customFormat="1" ht="15.75">
      <c r="A596" s="274" t="str">
        <f>IFERROR(IF(J596&lt;&gt;"",MAX($A$1:A595)+1,""),"")</f>
        <v/>
      </c>
      <c r="B596" s="275" t="str">
        <f>IFERROR(IF(J596="","",_xlfn.CONCAT($Y$2,_xlfn.CONCAT(IF(LEN(ドッグキャリー!$K$2)=1,0,""),ドッグキャリー!$K$2,_xlfn.CONCAT(IF(LEN(ドッグキャリー!$N$2)=1,0,""),ドッグキャリー!$N$2)))),"")</f>
        <v/>
      </c>
      <c r="C596" s="282"/>
      <c r="D596" s="282"/>
      <c r="E596" s="282"/>
      <c r="F596" s="283"/>
      <c r="G596" s="283"/>
      <c r="H596" s="283"/>
      <c r="I596" s="284" t="str">
        <f>IF(ウエア!N260=0,"",ウエア!E260)</f>
        <v/>
      </c>
      <c r="J596" s="283" t="str">
        <f>IF(ウエア!N260=0,"",ウエア!N260)</f>
        <v/>
      </c>
      <c r="K596" s="283"/>
      <c r="L596" s="283"/>
      <c r="M596" s="283"/>
      <c r="N596" s="283"/>
      <c r="O596" s="283"/>
      <c r="P596" s="283"/>
      <c r="Q596" s="283"/>
      <c r="R596" s="283"/>
      <c r="S596" s="273">
        <v>595</v>
      </c>
    </row>
    <row r="597" spans="1:19" s="83" customFormat="1" ht="15.75">
      <c r="A597" s="274" t="str">
        <f>IFERROR(IF(J597&lt;&gt;"",MAX($A$1:A596)+1,""),"")</f>
        <v/>
      </c>
      <c r="B597" s="275" t="str">
        <f>IFERROR(IF(J597="","",_xlfn.CONCAT($Y$2,_xlfn.CONCAT(IF(LEN(ドッグキャリー!$K$2)=1,0,""),ドッグキャリー!$K$2,_xlfn.CONCAT(IF(LEN(ドッグキャリー!$N$2)=1,0,""),ドッグキャリー!$N$2)))),"")</f>
        <v/>
      </c>
      <c r="C597" s="282"/>
      <c r="D597" s="282"/>
      <c r="E597" s="282"/>
      <c r="F597" s="283"/>
      <c r="G597" s="283"/>
      <c r="H597" s="283"/>
      <c r="I597" s="284" t="str">
        <f>IF(ウエア!N261=0,"",ウエア!E261)</f>
        <v/>
      </c>
      <c r="J597" s="283" t="str">
        <f>IF(ウエア!N261=0,"",ウエア!N261)</f>
        <v/>
      </c>
      <c r="K597" s="283"/>
      <c r="L597" s="283"/>
      <c r="M597" s="283"/>
      <c r="N597" s="283"/>
      <c r="O597" s="283"/>
      <c r="P597" s="283"/>
      <c r="Q597" s="283"/>
      <c r="R597" s="283"/>
      <c r="S597" s="273">
        <v>596</v>
      </c>
    </row>
    <row r="598" spans="1:19" s="83" customFormat="1" ht="15.75">
      <c r="A598" s="274" t="str">
        <f>IFERROR(IF(J598&lt;&gt;"",MAX($A$1:A597)+1,""),"")</f>
        <v/>
      </c>
      <c r="B598" s="275" t="str">
        <f>IFERROR(IF(J598="","",_xlfn.CONCAT($Y$2,_xlfn.CONCAT(IF(LEN(ドッグキャリー!$K$2)=1,0,""),ドッグキャリー!$K$2,_xlfn.CONCAT(IF(LEN(ドッグキャリー!$N$2)=1,0,""),ドッグキャリー!$N$2)))),"")</f>
        <v/>
      </c>
      <c r="C598" s="282"/>
      <c r="D598" s="282"/>
      <c r="E598" s="282"/>
      <c r="F598" s="283"/>
      <c r="G598" s="283"/>
      <c r="H598" s="283"/>
      <c r="I598" s="284" t="str">
        <f>IF(ウエア!N262=0,"",ウエア!E262)</f>
        <v/>
      </c>
      <c r="J598" s="283" t="str">
        <f>IF(ウエア!N262=0,"",ウエア!N262)</f>
        <v/>
      </c>
      <c r="K598" s="283"/>
      <c r="L598" s="283"/>
      <c r="M598" s="283"/>
      <c r="N598" s="283"/>
      <c r="O598" s="283"/>
      <c r="P598" s="283"/>
      <c r="Q598" s="283"/>
      <c r="R598" s="283"/>
      <c r="S598" s="273">
        <v>597</v>
      </c>
    </row>
    <row r="599" spans="1:19" s="83" customFormat="1" ht="15.75">
      <c r="A599" s="274" t="str">
        <f>IFERROR(IF(J599&lt;&gt;"",MAX($A$1:A598)+1,""),"")</f>
        <v/>
      </c>
      <c r="B599" s="275" t="str">
        <f>IFERROR(IF(J599="","",_xlfn.CONCAT($Y$2,_xlfn.CONCAT(IF(LEN(ドッグキャリー!$K$2)=1,0,""),ドッグキャリー!$K$2,_xlfn.CONCAT(IF(LEN(ドッグキャリー!$N$2)=1,0,""),ドッグキャリー!$N$2)))),"")</f>
        <v/>
      </c>
      <c r="C599" s="282"/>
      <c r="D599" s="282"/>
      <c r="E599" s="282"/>
      <c r="F599" s="283"/>
      <c r="G599" s="283"/>
      <c r="H599" s="283"/>
      <c r="I599" s="284" t="str">
        <f>IF(ウエア!N263=0,"",ウエア!E263)</f>
        <v/>
      </c>
      <c r="J599" s="283" t="str">
        <f>IF(ウエア!N263=0,"",ウエア!N263)</f>
        <v/>
      </c>
      <c r="K599" s="283"/>
      <c r="L599" s="283"/>
      <c r="M599" s="283"/>
      <c r="N599" s="283"/>
      <c r="O599" s="283"/>
      <c r="P599" s="283"/>
      <c r="Q599" s="283"/>
      <c r="R599" s="283"/>
      <c r="S599" s="273">
        <v>598</v>
      </c>
    </row>
    <row r="600" spans="1:19" s="83" customFormat="1" ht="15.75">
      <c r="A600" s="274" t="str">
        <f>IFERROR(IF(J600&lt;&gt;"",MAX($A$1:A599)+1,""),"")</f>
        <v/>
      </c>
      <c r="B600" s="275" t="str">
        <f>IFERROR(IF(J600="","",_xlfn.CONCAT($Y$2,_xlfn.CONCAT(IF(LEN(ドッグキャリー!$K$2)=1,0,""),ドッグキャリー!$K$2,_xlfn.CONCAT(IF(LEN(ドッグキャリー!$N$2)=1,0,""),ドッグキャリー!$N$2)))),"")</f>
        <v/>
      </c>
      <c r="C600" s="282"/>
      <c r="D600" s="282"/>
      <c r="E600" s="282"/>
      <c r="F600" s="283"/>
      <c r="G600" s="283"/>
      <c r="H600" s="283"/>
      <c r="I600" s="284" t="str">
        <f>IF(ウエア!N264=0,"",ウエア!E264)</f>
        <v/>
      </c>
      <c r="J600" s="283" t="str">
        <f>IF(ウエア!N264=0,"",ウエア!N264)</f>
        <v/>
      </c>
      <c r="K600" s="283"/>
      <c r="L600" s="283"/>
      <c r="M600" s="283"/>
      <c r="N600" s="283"/>
      <c r="O600" s="283"/>
      <c r="P600" s="283"/>
      <c r="Q600" s="283"/>
      <c r="R600" s="283"/>
      <c r="S600" s="273">
        <v>599</v>
      </c>
    </row>
    <row r="601" spans="1:19" s="83" customFormat="1" ht="15.75">
      <c r="A601" s="274" t="str">
        <f>IFERROR(IF(J601&lt;&gt;"",MAX($A$1:A600)+1,""),"")</f>
        <v/>
      </c>
      <c r="B601" s="275" t="str">
        <f>IFERROR(IF(J601="","",_xlfn.CONCAT($Y$2,_xlfn.CONCAT(IF(LEN(ドッグキャリー!$K$2)=1,0,""),ドッグキャリー!$K$2,_xlfn.CONCAT(IF(LEN(ドッグキャリー!$N$2)=1,0,""),ドッグキャリー!$N$2)))),"")</f>
        <v/>
      </c>
      <c r="C601" s="282"/>
      <c r="D601" s="282"/>
      <c r="E601" s="282"/>
      <c r="F601" s="283"/>
      <c r="G601" s="283"/>
      <c r="H601" s="283"/>
      <c r="I601" s="284" t="str">
        <f>IF(ウエア!N265=0,"",ウエア!E265)</f>
        <v/>
      </c>
      <c r="J601" s="283" t="str">
        <f>IF(ウエア!N265=0,"",ウエア!N265)</f>
        <v/>
      </c>
      <c r="K601" s="283"/>
      <c r="L601" s="283"/>
      <c r="M601" s="283"/>
      <c r="N601" s="283"/>
      <c r="O601" s="283"/>
      <c r="P601" s="283"/>
      <c r="Q601" s="283"/>
      <c r="R601" s="283"/>
      <c r="S601" s="273">
        <v>600</v>
      </c>
    </row>
    <row r="602" spans="1:19" s="83" customFormat="1" ht="15.75">
      <c r="A602" s="274" t="str">
        <f>IFERROR(IF(J602&lt;&gt;"",MAX($A$1:A601)+1,""),"")</f>
        <v/>
      </c>
      <c r="B602" s="275" t="str">
        <f>IFERROR(IF(J602="","",_xlfn.CONCAT($Y$2,_xlfn.CONCAT(IF(LEN(ドッグキャリー!$K$2)=1,0,""),ドッグキャリー!$K$2,_xlfn.CONCAT(IF(LEN(ドッグキャリー!$N$2)=1,0,""),ドッグキャリー!$N$2)))),"")</f>
        <v/>
      </c>
      <c r="C602" s="282"/>
      <c r="D602" s="282"/>
      <c r="E602" s="282"/>
      <c r="F602" s="283"/>
      <c r="G602" s="283"/>
      <c r="H602" s="283"/>
      <c r="I602" s="284" t="str">
        <f>IF(ウエア!N266=0,"",ウエア!E266)</f>
        <v/>
      </c>
      <c r="J602" s="283" t="str">
        <f>IF(ウエア!N266=0,"",ウエア!N266)</f>
        <v/>
      </c>
      <c r="K602" s="283"/>
      <c r="L602" s="283"/>
      <c r="M602" s="283"/>
      <c r="N602" s="283"/>
      <c r="O602" s="283"/>
      <c r="P602" s="283"/>
      <c r="Q602" s="283"/>
      <c r="R602" s="283"/>
      <c r="S602" s="273">
        <v>601</v>
      </c>
    </row>
    <row r="603" spans="1:19" s="83" customFormat="1" ht="15.75">
      <c r="A603" s="274" t="str">
        <f>IFERROR(IF(J603&lt;&gt;"",MAX($A$1:A602)+1,""),"")</f>
        <v/>
      </c>
      <c r="B603" s="275" t="str">
        <f>IFERROR(IF(J603="","",_xlfn.CONCAT($Y$2,_xlfn.CONCAT(IF(LEN(ドッグキャリー!$K$2)=1,0,""),ドッグキャリー!$K$2,_xlfn.CONCAT(IF(LEN(ドッグキャリー!$N$2)=1,0,""),ドッグキャリー!$N$2)))),"")</f>
        <v/>
      </c>
      <c r="C603" s="282"/>
      <c r="D603" s="282"/>
      <c r="E603" s="282"/>
      <c r="F603" s="283"/>
      <c r="G603" s="283"/>
      <c r="H603" s="283"/>
      <c r="I603" s="284" t="str">
        <f>IF(ウエア!N267=0,"",ウエア!E267)</f>
        <v/>
      </c>
      <c r="J603" s="283" t="str">
        <f>IF(ウエア!N267=0,"",ウエア!N267)</f>
        <v/>
      </c>
      <c r="K603" s="283"/>
      <c r="L603" s="283"/>
      <c r="M603" s="283"/>
      <c r="N603" s="283"/>
      <c r="O603" s="283"/>
      <c r="P603" s="283"/>
      <c r="Q603" s="283"/>
      <c r="R603" s="283"/>
      <c r="S603" s="273">
        <v>602</v>
      </c>
    </row>
    <row r="604" spans="1:19" s="83" customFormat="1" ht="15.75">
      <c r="A604" s="274" t="str">
        <f>IFERROR(IF(J604&lt;&gt;"",MAX($A$1:A603)+1,""),"")</f>
        <v/>
      </c>
      <c r="B604" s="275" t="str">
        <f>IFERROR(IF(J604="","",_xlfn.CONCAT($Y$2,_xlfn.CONCAT(IF(LEN(ドッグキャリー!$K$2)=1,0,""),ドッグキャリー!$K$2,_xlfn.CONCAT(IF(LEN(ドッグキャリー!$N$2)=1,0,""),ドッグキャリー!$N$2)))),"")</f>
        <v/>
      </c>
      <c r="C604" s="282"/>
      <c r="D604" s="282"/>
      <c r="E604" s="282"/>
      <c r="F604" s="283"/>
      <c r="G604" s="283"/>
      <c r="H604" s="283"/>
      <c r="I604" s="284" t="str">
        <f>IF(ウエア!N268=0,"",ウエア!E268)</f>
        <v/>
      </c>
      <c r="J604" s="283" t="str">
        <f>IF(ウエア!N268=0,"",ウエア!N268)</f>
        <v/>
      </c>
      <c r="K604" s="283"/>
      <c r="L604" s="283"/>
      <c r="M604" s="283"/>
      <c r="N604" s="283"/>
      <c r="O604" s="283"/>
      <c r="P604" s="283"/>
      <c r="Q604" s="283"/>
      <c r="R604" s="283"/>
      <c r="S604" s="273">
        <v>603</v>
      </c>
    </row>
    <row r="605" spans="1:19" s="83" customFormat="1" ht="15.75">
      <c r="A605" s="274" t="str">
        <f>IFERROR(IF(J605&lt;&gt;"",MAX($A$1:A604)+1,""),"")</f>
        <v/>
      </c>
      <c r="B605" s="275" t="str">
        <f>IFERROR(IF(J605="","",_xlfn.CONCAT($Y$2,_xlfn.CONCAT(IF(LEN(ドッグキャリー!$K$2)=1,0,""),ドッグキャリー!$K$2,_xlfn.CONCAT(IF(LEN(ドッグキャリー!$N$2)=1,0,""),ドッグキャリー!$N$2)))),"")</f>
        <v/>
      </c>
      <c r="C605" s="282"/>
      <c r="D605" s="282"/>
      <c r="E605" s="282"/>
      <c r="F605" s="283"/>
      <c r="G605" s="283"/>
      <c r="H605" s="283"/>
      <c r="I605" s="284" t="str">
        <f>IF(ウエア!N269=0,"",ウエア!E269)</f>
        <v/>
      </c>
      <c r="J605" s="283" t="str">
        <f>IF(ウエア!N269=0,"",ウエア!N269)</f>
        <v/>
      </c>
      <c r="K605" s="283"/>
      <c r="L605" s="283"/>
      <c r="M605" s="283"/>
      <c r="N605" s="283"/>
      <c r="O605" s="283"/>
      <c r="P605" s="283"/>
      <c r="Q605" s="283"/>
      <c r="R605" s="283"/>
      <c r="S605" s="273">
        <v>604</v>
      </c>
    </row>
    <row r="606" spans="1:19" s="83" customFormat="1" ht="15.75">
      <c r="A606" s="274" t="str">
        <f>IFERROR(IF(J606&lt;&gt;"",MAX($A$1:A605)+1,""),"")</f>
        <v/>
      </c>
      <c r="B606" s="275" t="str">
        <f>IFERROR(IF(J606="","",_xlfn.CONCAT($Y$2,_xlfn.CONCAT(IF(LEN(ドッグキャリー!$K$2)=1,0,""),ドッグキャリー!$K$2,_xlfn.CONCAT(IF(LEN(ドッグキャリー!$N$2)=1,0,""),ドッグキャリー!$N$2)))),"")</f>
        <v/>
      </c>
      <c r="C606" s="282"/>
      <c r="D606" s="282"/>
      <c r="E606" s="282"/>
      <c r="F606" s="283"/>
      <c r="G606" s="283"/>
      <c r="H606" s="283"/>
      <c r="I606" s="284" t="str">
        <f>IF(ウエア!N270=0,"",ウエア!E270)</f>
        <v/>
      </c>
      <c r="J606" s="283" t="str">
        <f>IF(ウエア!N270=0,"",ウエア!N270)</f>
        <v/>
      </c>
      <c r="K606" s="283"/>
      <c r="L606" s="283"/>
      <c r="M606" s="283"/>
      <c r="N606" s="283"/>
      <c r="O606" s="283"/>
      <c r="P606" s="283"/>
      <c r="Q606" s="283"/>
      <c r="R606" s="283"/>
      <c r="S606" s="273">
        <v>605</v>
      </c>
    </row>
    <row r="607" spans="1:19" s="83" customFormat="1" ht="15.75">
      <c r="A607" s="274" t="str">
        <f>IFERROR(IF(J607&lt;&gt;"",MAX($A$1:A606)+1,""),"")</f>
        <v/>
      </c>
      <c r="B607" s="275" t="str">
        <f>IFERROR(IF(J607="","",_xlfn.CONCAT($Y$2,_xlfn.CONCAT(IF(LEN(ドッグキャリー!$K$2)=1,0,""),ドッグキャリー!$K$2,_xlfn.CONCAT(IF(LEN(ドッグキャリー!$N$2)=1,0,""),ドッグキャリー!$N$2)))),"")</f>
        <v/>
      </c>
      <c r="C607" s="282"/>
      <c r="D607" s="282"/>
      <c r="E607" s="282"/>
      <c r="F607" s="283"/>
      <c r="G607" s="283"/>
      <c r="H607" s="283"/>
      <c r="I607" s="284" t="str">
        <f>IF(ウエア!N271=0,"",ウエア!E271)</f>
        <v/>
      </c>
      <c r="J607" s="283" t="str">
        <f>IF(ウエア!N271=0,"",ウエア!N271)</f>
        <v/>
      </c>
      <c r="K607" s="283"/>
      <c r="L607" s="283"/>
      <c r="M607" s="283"/>
      <c r="N607" s="283"/>
      <c r="O607" s="283"/>
      <c r="P607" s="283"/>
      <c r="Q607" s="283"/>
      <c r="R607" s="283"/>
      <c r="S607" s="273">
        <v>606</v>
      </c>
    </row>
    <row r="608" spans="1:19" s="83" customFormat="1" ht="15.75">
      <c r="A608" s="274" t="str">
        <f>IFERROR(IF(J608&lt;&gt;"",MAX($A$1:A607)+1,""),"")</f>
        <v/>
      </c>
      <c r="B608" s="275" t="str">
        <f>IFERROR(IF(J608="","",_xlfn.CONCAT($Y$2,_xlfn.CONCAT(IF(LEN(ドッグキャリー!$K$2)=1,0,""),ドッグキャリー!$K$2,_xlfn.CONCAT(IF(LEN(ドッグキャリー!$N$2)=1,0,""),ドッグキャリー!$N$2)))),"")</f>
        <v/>
      </c>
      <c r="C608" s="282"/>
      <c r="D608" s="282"/>
      <c r="E608" s="282"/>
      <c r="F608" s="283"/>
      <c r="G608" s="283"/>
      <c r="H608" s="283"/>
      <c r="I608" s="284" t="str">
        <f>IF(ウエア!N272=0,"",ウエア!E272)</f>
        <v/>
      </c>
      <c r="J608" s="283" t="str">
        <f>IF(ウエア!N272=0,"",ウエア!N272)</f>
        <v/>
      </c>
      <c r="K608" s="283"/>
      <c r="L608" s="283"/>
      <c r="M608" s="283"/>
      <c r="N608" s="283"/>
      <c r="O608" s="283"/>
      <c r="P608" s="283"/>
      <c r="Q608" s="283"/>
      <c r="R608" s="283"/>
      <c r="S608" s="273">
        <v>607</v>
      </c>
    </row>
    <row r="609" spans="1:19" s="83" customFormat="1" ht="15.75">
      <c r="A609" s="274" t="str">
        <f>IFERROR(IF(J609&lt;&gt;"",MAX($A$1:A608)+1,""),"")</f>
        <v/>
      </c>
      <c r="B609" s="275" t="str">
        <f>IFERROR(IF(J609="","",_xlfn.CONCAT($Y$2,_xlfn.CONCAT(IF(LEN(ドッグキャリー!$K$2)=1,0,""),ドッグキャリー!$K$2,_xlfn.CONCAT(IF(LEN(ドッグキャリー!$N$2)=1,0,""),ドッグキャリー!$N$2)))),"")</f>
        <v/>
      </c>
      <c r="C609" s="282"/>
      <c r="D609" s="282"/>
      <c r="E609" s="282"/>
      <c r="F609" s="283"/>
      <c r="G609" s="283"/>
      <c r="H609" s="283"/>
      <c r="I609" s="284" t="str">
        <f>IF(ウエア!N273=0,"",ウエア!E273)</f>
        <v/>
      </c>
      <c r="J609" s="283" t="str">
        <f>IF(ウエア!N273=0,"",ウエア!N273)</f>
        <v/>
      </c>
      <c r="K609" s="283"/>
      <c r="L609" s="283"/>
      <c r="M609" s="283"/>
      <c r="N609" s="283"/>
      <c r="O609" s="283"/>
      <c r="P609" s="283"/>
      <c r="Q609" s="283"/>
      <c r="R609" s="283"/>
      <c r="S609" s="273">
        <v>608</v>
      </c>
    </row>
    <row r="610" spans="1:19" s="83" customFormat="1" ht="15.75">
      <c r="A610" s="274" t="str">
        <f>IFERROR(IF(J610&lt;&gt;"",MAX($A$1:A609)+1,""),"")</f>
        <v/>
      </c>
      <c r="B610" s="275" t="str">
        <f>IFERROR(IF(J610="","",_xlfn.CONCAT($Y$2,_xlfn.CONCAT(IF(LEN(ドッグキャリー!$K$2)=1,0,""),ドッグキャリー!$K$2,_xlfn.CONCAT(IF(LEN(ドッグキャリー!$N$2)=1,0,""),ドッグキャリー!$N$2)))),"")</f>
        <v/>
      </c>
      <c r="C610" s="282"/>
      <c r="D610" s="282"/>
      <c r="E610" s="282"/>
      <c r="F610" s="283"/>
      <c r="G610" s="283"/>
      <c r="H610" s="283"/>
      <c r="I610" s="284" t="str">
        <f>IF(ウエア!N274=0,"",ウエア!E274)</f>
        <v/>
      </c>
      <c r="J610" s="283" t="str">
        <f>IF(ウエア!N274=0,"",ウエア!N274)</f>
        <v/>
      </c>
      <c r="K610" s="283"/>
      <c r="L610" s="283"/>
      <c r="M610" s="283"/>
      <c r="N610" s="283"/>
      <c r="O610" s="283"/>
      <c r="P610" s="283"/>
      <c r="Q610" s="283"/>
      <c r="R610" s="283"/>
      <c r="S610" s="273">
        <v>609</v>
      </c>
    </row>
    <row r="611" spans="1:19" s="83" customFormat="1" ht="15.75">
      <c r="A611" s="274" t="str">
        <f>IFERROR(IF(J611&lt;&gt;"",MAX($A$1:A610)+1,""),"")</f>
        <v/>
      </c>
      <c r="B611" s="275" t="str">
        <f>IFERROR(IF(J611="","",_xlfn.CONCAT($Y$2,_xlfn.CONCAT(IF(LEN(ドッグキャリー!$K$2)=1,0,""),ドッグキャリー!$K$2,_xlfn.CONCAT(IF(LEN(ドッグキャリー!$N$2)=1,0,""),ドッグキャリー!$N$2)))),"")</f>
        <v/>
      </c>
      <c r="C611" s="282"/>
      <c r="D611" s="282"/>
      <c r="E611" s="282"/>
      <c r="F611" s="283"/>
      <c r="G611" s="283"/>
      <c r="H611" s="283"/>
      <c r="I611" s="284" t="str">
        <f>IF(ウエア!N275=0,"",ウエア!E275)</f>
        <v/>
      </c>
      <c r="J611" s="283" t="str">
        <f>IF(ウエア!N275=0,"",ウエア!N275)</f>
        <v/>
      </c>
      <c r="K611" s="283"/>
      <c r="L611" s="283"/>
      <c r="M611" s="283"/>
      <c r="N611" s="283"/>
      <c r="O611" s="283"/>
      <c r="P611" s="283"/>
      <c r="Q611" s="283"/>
      <c r="R611" s="283"/>
      <c r="S611" s="273">
        <v>610</v>
      </c>
    </row>
    <row r="612" spans="1:19" s="83" customFormat="1" ht="15.75">
      <c r="A612" s="274" t="str">
        <f>IFERROR(IF(J612&lt;&gt;"",MAX($A$1:A611)+1,""),"")</f>
        <v/>
      </c>
      <c r="B612" s="275" t="str">
        <f>IFERROR(IF(J612="","",_xlfn.CONCAT($Y$2,_xlfn.CONCAT(IF(LEN(ドッグキャリー!$K$2)=1,0,""),ドッグキャリー!$K$2,_xlfn.CONCAT(IF(LEN(ドッグキャリー!$N$2)=1,0,""),ドッグキャリー!$N$2)))),"")</f>
        <v/>
      </c>
      <c r="C612" s="282"/>
      <c r="D612" s="282"/>
      <c r="E612" s="282"/>
      <c r="F612" s="283"/>
      <c r="G612" s="283"/>
      <c r="H612" s="283"/>
      <c r="I612" s="284" t="str">
        <f>IF(ウエア!N276=0,"",ウエア!E276)</f>
        <v/>
      </c>
      <c r="J612" s="283" t="str">
        <f>IF(ウエア!N276=0,"",ウエア!N276)</f>
        <v/>
      </c>
      <c r="K612" s="283"/>
      <c r="L612" s="283"/>
      <c r="M612" s="283"/>
      <c r="N612" s="283"/>
      <c r="O612" s="283"/>
      <c r="P612" s="283"/>
      <c r="Q612" s="283"/>
      <c r="R612" s="283"/>
      <c r="S612" s="273">
        <v>611</v>
      </c>
    </row>
    <row r="613" spans="1:19" s="83" customFormat="1" ht="15.75">
      <c r="A613" s="274" t="str">
        <f>IFERROR(IF(J613&lt;&gt;"",MAX($A$1:A612)+1,""),"")</f>
        <v/>
      </c>
      <c r="B613" s="275" t="str">
        <f>IFERROR(IF(J613="","",_xlfn.CONCAT($Y$2,_xlfn.CONCAT(IF(LEN(ドッグキャリー!$K$2)=1,0,""),ドッグキャリー!$K$2,_xlfn.CONCAT(IF(LEN(ドッグキャリー!$N$2)=1,0,""),ドッグキャリー!$N$2)))),"")</f>
        <v/>
      </c>
      <c r="C613" s="282"/>
      <c r="D613" s="282"/>
      <c r="E613" s="282"/>
      <c r="F613" s="283"/>
      <c r="G613" s="283"/>
      <c r="H613" s="283"/>
      <c r="I613" s="284" t="str">
        <f>IF(ウエア!N277=0,"",ウエア!E277)</f>
        <v/>
      </c>
      <c r="J613" s="283" t="str">
        <f>IF(ウエア!N277=0,"",ウエア!N277)</f>
        <v/>
      </c>
      <c r="K613" s="283"/>
      <c r="L613" s="283"/>
      <c r="M613" s="283"/>
      <c r="N613" s="283"/>
      <c r="O613" s="283"/>
      <c r="P613" s="283"/>
      <c r="Q613" s="283"/>
      <c r="R613" s="283"/>
      <c r="S613" s="273">
        <v>612</v>
      </c>
    </row>
    <row r="614" spans="1:19" s="83" customFormat="1" ht="15.75">
      <c r="A614" s="274" t="str">
        <f>IFERROR(IF(J614&lt;&gt;"",MAX($A$1:A613)+1,""),"")</f>
        <v/>
      </c>
      <c r="B614" s="275" t="str">
        <f>IFERROR(IF(J614="","",_xlfn.CONCAT($Y$2,_xlfn.CONCAT(IF(LEN(ドッグキャリー!$K$2)=1,0,""),ドッグキャリー!$K$2,_xlfn.CONCAT(IF(LEN(ドッグキャリー!$N$2)=1,0,""),ドッグキャリー!$N$2)))),"")</f>
        <v/>
      </c>
      <c r="C614" s="282"/>
      <c r="D614" s="282"/>
      <c r="E614" s="282"/>
      <c r="F614" s="283"/>
      <c r="G614" s="283"/>
      <c r="H614" s="283"/>
      <c r="I614" s="284" t="str">
        <f>IF(ウエア!N278=0,"",ウエア!E278)</f>
        <v/>
      </c>
      <c r="J614" s="283" t="str">
        <f>IF(ウエア!N278=0,"",ウエア!N278)</f>
        <v/>
      </c>
      <c r="K614" s="283"/>
      <c r="L614" s="283"/>
      <c r="M614" s="283"/>
      <c r="N614" s="283"/>
      <c r="O614" s="283"/>
      <c r="P614" s="283"/>
      <c r="Q614" s="283"/>
      <c r="R614" s="283"/>
      <c r="S614" s="273">
        <v>613</v>
      </c>
    </row>
    <row r="615" spans="1:19" s="83" customFormat="1" ht="15.75">
      <c r="A615" s="274" t="str">
        <f>IFERROR(IF(J615&lt;&gt;"",MAX($A$1:A614)+1,""),"")</f>
        <v/>
      </c>
      <c r="B615" s="275" t="str">
        <f>IFERROR(IF(J615="","",_xlfn.CONCAT($Y$2,_xlfn.CONCAT(IF(LEN(ドッグキャリー!$K$2)=1,0,""),ドッグキャリー!$K$2,_xlfn.CONCAT(IF(LEN(ドッグキャリー!$N$2)=1,0,""),ドッグキャリー!$N$2)))),"")</f>
        <v/>
      </c>
      <c r="C615" s="282"/>
      <c r="D615" s="282"/>
      <c r="E615" s="282"/>
      <c r="F615" s="283"/>
      <c r="G615" s="283"/>
      <c r="H615" s="283"/>
      <c r="I615" s="284" t="str">
        <f>IF(ウエア!N279=0,"",ウエア!E279)</f>
        <v/>
      </c>
      <c r="J615" s="283" t="str">
        <f>IF(ウエア!N279=0,"",ウエア!N279)</f>
        <v/>
      </c>
      <c r="K615" s="283"/>
      <c r="L615" s="283"/>
      <c r="M615" s="283"/>
      <c r="N615" s="283"/>
      <c r="O615" s="283"/>
      <c r="P615" s="283"/>
      <c r="Q615" s="283"/>
      <c r="R615" s="283"/>
      <c r="S615" s="273">
        <v>614</v>
      </c>
    </row>
    <row r="616" spans="1:19" s="83" customFormat="1" ht="15.75">
      <c r="A616" s="274" t="str">
        <f>IFERROR(IF(J616&lt;&gt;"",MAX($A$1:A615)+1,""),"")</f>
        <v/>
      </c>
      <c r="B616" s="275" t="str">
        <f>IFERROR(IF(J616="","",_xlfn.CONCAT($Y$2,_xlfn.CONCAT(IF(LEN(ドッグキャリー!$K$2)=1,0,""),ドッグキャリー!$K$2,_xlfn.CONCAT(IF(LEN(ドッグキャリー!$N$2)=1,0,""),ドッグキャリー!$N$2)))),"")</f>
        <v/>
      </c>
      <c r="C616" s="282"/>
      <c r="D616" s="282"/>
      <c r="E616" s="282"/>
      <c r="F616" s="283"/>
      <c r="G616" s="283"/>
      <c r="H616" s="283"/>
      <c r="I616" s="284" t="str">
        <f>IF(ウエア!N280=0,"",ウエア!E280)</f>
        <v/>
      </c>
      <c r="J616" s="283" t="str">
        <f>IF(ウエア!N280=0,"",ウエア!N280)</f>
        <v/>
      </c>
      <c r="K616" s="283"/>
      <c r="L616" s="283"/>
      <c r="M616" s="283"/>
      <c r="N616" s="283"/>
      <c r="O616" s="283"/>
      <c r="P616" s="283"/>
      <c r="Q616" s="283"/>
      <c r="R616" s="283"/>
      <c r="S616" s="273">
        <v>615</v>
      </c>
    </row>
    <row r="617" spans="1:19" s="83" customFormat="1" ht="15.75">
      <c r="A617" s="274" t="str">
        <f>IFERROR(IF(J617&lt;&gt;"",MAX($A$1:A616)+1,""),"")</f>
        <v/>
      </c>
      <c r="B617" s="275" t="str">
        <f>IFERROR(IF(J617="","",_xlfn.CONCAT($Y$2,_xlfn.CONCAT(IF(LEN(ドッグキャリー!$K$2)=1,0,""),ドッグキャリー!$K$2,_xlfn.CONCAT(IF(LEN(ドッグキャリー!$N$2)=1,0,""),ドッグキャリー!$N$2)))),"")</f>
        <v/>
      </c>
      <c r="C617" s="282"/>
      <c r="D617" s="282"/>
      <c r="E617" s="282"/>
      <c r="F617" s="283"/>
      <c r="G617" s="283"/>
      <c r="H617" s="283"/>
      <c r="I617" s="284" t="str">
        <f>IF(ウエア!N281=0,"",ウエア!E281)</f>
        <v/>
      </c>
      <c r="J617" s="283" t="str">
        <f>IF(ウエア!N281=0,"",ウエア!N281)</f>
        <v/>
      </c>
      <c r="K617" s="283"/>
      <c r="L617" s="283"/>
      <c r="M617" s="283"/>
      <c r="N617" s="283"/>
      <c r="O617" s="283"/>
      <c r="P617" s="283"/>
      <c r="Q617" s="283"/>
      <c r="R617" s="283"/>
      <c r="S617" s="273">
        <v>616</v>
      </c>
    </row>
    <row r="618" spans="1:19" s="83" customFormat="1" ht="15.75">
      <c r="A618" s="274" t="str">
        <f>IFERROR(IF(J618&lt;&gt;"",MAX($A$1:A617)+1,""),"")</f>
        <v/>
      </c>
      <c r="B618" s="275" t="str">
        <f>IFERROR(IF(J618="","",_xlfn.CONCAT($Y$2,_xlfn.CONCAT(IF(LEN(ドッグキャリー!$K$2)=1,0,""),ドッグキャリー!$K$2,_xlfn.CONCAT(IF(LEN(ドッグキャリー!$N$2)=1,0,""),ドッグキャリー!$N$2)))),"")</f>
        <v/>
      </c>
      <c r="C618" s="282"/>
      <c r="D618" s="282"/>
      <c r="E618" s="282"/>
      <c r="F618" s="283"/>
      <c r="G618" s="283"/>
      <c r="H618" s="283"/>
      <c r="I618" s="284" t="str">
        <f>IF(ウエア!N282=0,"",ウエア!E282)</f>
        <v/>
      </c>
      <c r="J618" s="283" t="str">
        <f>IF(ウエア!N282=0,"",ウエア!N282)</f>
        <v/>
      </c>
      <c r="K618" s="283"/>
      <c r="L618" s="283"/>
      <c r="M618" s="283"/>
      <c r="N618" s="283"/>
      <c r="O618" s="283"/>
      <c r="P618" s="283"/>
      <c r="Q618" s="283"/>
      <c r="R618" s="283"/>
      <c r="S618" s="273">
        <v>617</v>
      </c>
    </row>
    <row r="619" spans="1:19" s="83" customFormat="1" ht="15.75">
      <c r="A619" s="274" t="str">
        <f>IFERROR(IF(J619&lt;&gt;"",MAX($A$1:A618)+1,""),"")</f>
        <v/>
      </c>
      <c r="B619" s="275" t="str">
        <f>IFERROR(IF(J619="","",_xlfn.CONCAT($Y$2,_xlfn.CONCAT(IF(LEN(ドッグキャリー!$K$2)=1,0,""),ドッグキャリー!$K$2,_xlfn.CONCAT(IF(LEN(ドッグキャリー!$N$2)=1,0,""),ドッグキャリー!$N$2)))),"")</f>
        <v/>
      </c>
      <c r="C619" s="282"/>
      <c r="D619" s="282"/>
      <c r="E619" s="282"/>
      <c r="F619" s="283"/>
      <c r="G619" s="283"/>
      <c r="H619" s="283"/>
      <c r="I619" s="284" t="str">
        <f>IF(ウエア!N283=0,"",ウエア!E283)</f>
        <v/>
      </c>
      <c r="J619" s="283" t="str">
        <f>IF(ウエア!N283=0,"",ウエア!N283)</f>
        <v/>
      </c>
      <c r="K619" s="283"/>
      <c r="L619" s="283"/>
      <c r="M619" s="283"/>
      <c r="N619" s="283"/>
      <c r="O619" s="283"/>
      <c r="P619" s="283"/>
      <c r="Q619" s="283"/>
      <c r="R619" s="283"/>
      <c r="S619" s="273">
        <v>618</v>
      </c>
    </row>
    <row r="620" spans="1:19" s="83" customFormat="1" ht="15.75">
      <c r="A620" s="274" t="str">
        <f>IFERROR(IF(J620&lt;&gt;"",MAX($A$1:A619)+1,""),"")</f>
        <v/>
      </c>
      <c r="B620" s="275" t="str">
        <f>IFERROR(IF(J620="","",_xlfn.CONCAT($Y$2,_xlfn.CONCAT(IF(LEN(ドッグキャリー!$K$2)=1,0,""),ドッグキャリー!$K$2,_xlfn.CONCAT(IF(LEN(ドッグキャリー!$N$2)=1,0,""),ドッグキャリー!$N$2)))),"")</f>
        <v/>
      </c>
      <c r="C620" s="282"/>
      <c r="D620" s="282"/>
      <c r="E620" s="282"/>
      <c r="F620" s="283"/>
      <c r="G620" s="283"/>
      <c r="H620" s="283"/>
      <c r="I620" s="284" t="str">
        <f>IF(ウエア!N284=0,"",ウエア!E284)</f>
        <v/>
      </c>
      <c r="J620" s="283" t="str">
        <f>IF(ウエア!N284=0,"",ウエア!N284)</f>
        <v/>
      </c>
      <c r="K620" s="283"/>
      <c r="L620" s="283"/>
      <c r="M620" s="283"/>
      <c r="N620" s="283"/>
      <c r="O620" s="283"/>
      <c r="P620" s="283"/>
      <c r="Q620" s="283"/>
      <c r="R620" s="283"/>
      <c r="S620" s="273">
        <v>619</v>
      </c>
    </row>
    <row r="621" spans="1:19" s="83" customFormat="1" ht="15.75">
      <c r="A621" s="274" t="str">
        <f>IFERROR(IF(J621&lt;&gt;"",MAX($A$1:A620)+1,""),"")</f>
        <v/>
      </c>
      <c r="B621" s="275" t="str">
        <f>IFERROR(IF(J621="","",_xlfn.CONCAT($Y$2,_xlfn.CONCAT(IF(LEN(ドッグキャリー!$K$2)=1,0,""),ドッグキャリー!$K$2,_xlfn.CONCAT(IF(LEN(ドッグキャリー!$N$2)=1,0,""),ドッグキャリー!$N$2)))),"")</f>
        <v/>
      </c>
      <c r="C621" s="282"/>
      <c r="D621" s="282"/>
      <c r="E621" s="282"/>
      <c r="F621" s="283"/>
      <c r="G621" s="283"/>
      <c r="H621" s="283"/>
      <c r="I621" s="284" t="str">
        <f>IF(ウエア!N285=0,"",ウエア!E285)</f>
        <v/>
      </c>
      <c r="J621" s="283" t="str">
        <f>IF(ウエア!N285=0,"",ウエア!N285)</f>
        <v/>
      </c>
      <c r="K621" s="283"/>
      <c r="L621" s="283"/>
      <c r="M621" s="283"/>
      <c r="N621" s="283"/>
      <c r="O621" s="283"/>
      <c r="P621" s="283"/>
      <c r="Q621" s="283"/>
      <c r="R621" s="283"/>
      <c r="S621" s="273">
        <v>620</v>
      </c>
    </row>
    <row r="622" spans="1:19" s="83" customFormat="1" ht="15.75">
      <c r="A622" s="274" t="str">
        <f>IFERROR(IF(J622&lt;&gt;"",MAX($A$1:A621)+1,""),"")</f>
        <v/>
      </c>
      <c r="B622" s="275" t="str">
        <f>IFERROR(IF(J622="","",_xlfn.CONCAT($Y$2,_xlfn.CONCAT(IF(LEN(ドッグキャリー!$K$2)=1,0,""),ドッグキャリー!$K$2,_xlfn.CONCAT(IF(LEN(ドッグキャリー!$N$2)=1,0,""),ドッグキャリー!$N$2)))),"")</f>
        <v/>
      </c>
      <c r="C622" s="282"/>
      <c r="D622" s="282"/>
      <c r="E622" s="282"/>
      <c r="F622" s="283"/>
      <c r="G622" s="283"/>
      <c r="H622" s="283"/>
      <c r="I622" s="284" t="str">
        <f>IF(ウエア!N286=0,"",ウエア!E286)</f>
        <v/>
      </c>
      <c r="J622" s="283" t="str">
        <f>IF(ウエア!N286=0,"",ウエア!N286)</f>
        <v/>
      </c>
      <c r="K622" s="283"/>
      <c r="L622" s="283"/>
      <c r="M622" s="283"/>
      <c r="N622" s="283"/>
      <c r="O622" s="283"/>
      <c r="P622" s="283"/>
      <c r="Q622" s="283"/>
      <c r="R622" s="283"/>
      <c r="S622" s="273">
        <v>621</v>
      </c>
    </row>
    <row r="623" spans="1:19" s="85" customFormat="1" ht="15.75">
      <c r="A623" s="274" t="str">
        <f>IFERROR(IF(J623&lt;&gt;"",MAX($A$1:A622)+1,""),"")</f>
        <v/>
      </c>
      <c r="B623" s="275" t="str">
        <f>IFERROR(IF(J623="","",_xlfn.CONCAT($Y$2,_xlfn.CONCAT(IF(LEN(ドッグキャリー!$K$2)=1,0,""),ドッグキャリー!$K$2,_xlfn.CONCAT(IF(LEN(ドッグキャリー!$N$2)=1,0,""),ドッグキャリー!$N$2)))),"")</f>
        <v/>
      </c>
      <c r="C623" s="282"/>
      <c r="D623" s="282"/>
      <c r="E623" s="282"/>
      <c r="F623" s="283"/>
      <c r="G623" s="283"/>
      <c r="H623" s="283"/>
      <c r="I623" s="284" t="str">
        <f>IF(ウエア!N287=0,"",ウエア!E287)</f>
        <v/>
      </c>
      <c r="J623" s="283" t="str">
        <f>IF(ウエア!N287=0,"",ウエア!N287)</f>
        <v/>
      </c>
      <c r="K623" s="283"/>
      <c r="L623" s="283"/>
      <c r="M623" s="283"/>
      <c r="N623" s="283"/>
      <c r="O623" s="283"/>
      <c r="P623" s="283"/>
      <c r="Q623" s="283"/>
      <c r="R623" s="283"/>
      <c r="S623" s="273">
        <v>622</v>
      </c>
    </row>
    <row r="624" spans="1:19" s="85" customFormat="1" ht="15.75">
      <c r="A624" s="274" t="str">
        <f>IFERROR(IF(J624&lt;&gt;"",MAX($A$1:A623)+1,""),"")</f>
        <v/>
      </c>
      <c r="B624" s="275" t="str">
        <f>IFERROR(IF(J624="","",_xlfn.CONCAT($Y$2,_xlfn.CONCAT(IF(LEN(ドッグキャリー!$K$2)=1,0,""),ドッグキャリー!$K$2,_xlfn.CONCAT(IF(LEN(ドッグキャリー!$N$2)=1,0,""),ドッグキャリー!$N$2)))),"")</f>
        <v/>
      </c>
      <c r="C624" s="282"/>
      <c r="D624" s="282"/>
      <c r="E624" s="282"/>
      <c r="F624" s="283"/>
      <c r="G624" s="283"/>
      <c r="H624" s="283"/>
      <c r="I624" s="284" t="str">
        <f>IF(ウエア!N288=0,"",ウエア!E288)</f>
        <v/>
      </c>
      <c r="J624" s="283" t="str">
        <f>IF(ウエア!N288=0,"",ウエア!N288)</f>
        <v/>
      </c>
      <c r="K624" s="283"/>
      <c r="L624" s="283"/>
      <c r="M624" s="283"/>
      <c r="N624" s="283"/>
      <c r="O624" s="283"/>
      <c r="P624" s="283"/>
      <c r="Q624" s="283"/>
      <c r="R624" s="283"/>
      <c r="S624" s="273">
        <v>623</v>
      </c>
    </row>
    <row r="625" spans="1:19" s="85" customFormat="1" ht="15.75">
      <c r="A625" s="274" t="str">
        <f>IFERROR(IF(J625&lt;&gt;"",MAX($A$1:A624)+1,""),"")</f>
        <v/>
      </c>
      <c r="B625" s="275" t="str">
        <f>IFERROR(IF(J625="","",_xlfn.CONCAT($Y$2,_xlfn.CONCAT(IF(LEN(ドッグキャリー!$K$2)=1,0,""),ドッグキャリー!$K$2,_xlfn.CONCAT(IF(LEN(ドッグキャリー!$N$2)=1,0,""),ドッグキャリー!$N$2)))),"")</f>
        <v/>
      </c>
      <c r="C625" s="282"/>
      <c r="D625" s="282"/>
      <c r="E625" s="282"/>
      <c r="F625" s="283"/>
      <c r="G625" s="283"/>
      <c r="H625" s="283"/>
      <c r="I625" s="284" t="str">
        <f>IF(ウエア!N289=0,"",ウエア!E289)</f>
        <v/>
      </c>
      <c r="J625" s="283" t="str">
        <f>IF(ウエア!N289=0,"",ウエア!N289)</f>
        <v/>
      </c>
      <c r="K625" s="283"/>
      <c r="L625" s="283"/>
      <c r="M625" s="283"/>
      <c r="N625" s="283"/>
      <c r="O625" s="283"/>
      <c r="P625" s="283"/>
      <c r="Q625" s="283"/>
      <c r="R625" s="283"/>
      <c r="S625" s="273">
        <v>624</v>
      </c>
    </row>
    <row r="626" spans="1:19" s="85" customFormat="1" ht="15.75">
      <c r="A626" s="274" t="str">
        <f>IFERROR(IF(J626&lt;&gt;"",MAX($A$1:A625)+1,""),"")</f>
        <v/>
      </c>
      <c r="B626" s="275" t="str">
        <f>IFERROR(IF(J626="","",_xlfn.CONCAT($Y$2,_xlfn.CONCAT(IF(LEN(ドッグキャリー!$K$2)=1,0,""),ドッグキャリー!$K$2,_xlfn.CONCAT(IF(LEN(ドッグキャリー!$N$2)=1,0,""),ドッグキャリー!$N$2)))),"")</f>
        <v/>
      </c>
      <c r="C626" s="282"/>
      <c r="D626" s="282"/>
      <c r="E626" s="282"/>
      <c r="F626" s="283"/>
      <c r="G626" s="283"/>
      <c r="H626" s="283"/>
      <c r="I626" s="284" t="str">
        <f>IF(ウエア!N290=0,"",ウエア!E290)</f>
        <v/>
      </c>
      <c r="J626" s="283" t="str">
        <f>IF(ウエア!N290=0,"",ウエア!N290)</f>
        <v/>
      </c>
      <c r="K626" s="283"/>
      <c r="L626" s="283"/>
      <c r="M626" s="283"/>
      <c r="N626" s="283"/>
      <c r="O626" s="283"/>
      <c r="P626" s="283"/>
      <c r="Q626" s="283"/>
      <c r="R626" s="283"/>
      <c r="S626" s="273">
        <v>625</v>
      </c>
    </row>
    <row r="627" spans="1:19" s="85" customFormat="1" ht="15.75">
      <c r="A627" s="274" t="str">
        <f>IFERROR(IF(J627&lt;&gt;"",MAX($A$1:A626)+1,""),"")</f>
        <v/>
      </c>
      <c r="B627" s="275" t="str">
        <f>IFERROR(IF(J627="","",_xlfn.CONCAT($Y$2,_xlfn.CONCAT(IF(LEN(ドッグキャリー!$K$2)=1,0,""),ドッグキャリー!$K$2,_xlfn.CONCAT(IF(LEN(ドッグキャリー!$N$2)=1,0,""),ドッグキャリー!$N$2)))),"")</f>
        <v/>
      </c>
      <c r="C627" s="282"/>
      <c r="D627" s="282"/>
      <c r="E627" s="282"/>
      <c r="F627" s="283"/>
      <c r="G627" s="283"/>
      <c r="H627" s="283"/>
      <c r="I627" s="284" t="str">
        <f>IF(ウエア!N291=0,"",ウエア!E291)</f>
        <v/>
      </c>
      <c r="J627" s="283" t="str">
        <f>IF(ウエア!N291=0,"",ウエア!N291)</f>
        <v/>
      </c>
      <c r="K627" s="283"/>
      <c r="L627" s="283"/>
      <c r="M627" s="283"/>
      <c r="N627" s="283"/>
      <c r="O627" s="283"/>
      <c r="P627" s="283"/>
      <c r="Q627" s="283"/>
      <c r="R627" s="283"/>
      <c r="S627" s="273">
        <v>626</v>
      </c>
    </row>
    <row r="628" spans="1:19" s="85" customFormat="1" ht="15.75">
      <c r="A628" s="274" t="str">
        <f>IFERROR(IF(J628&lt;&gt;"",MAX($A$1:A627)+1,""),"")</f>
        <v/>
      </c>
      <c r="B628" s="275" t="str">
        <f>IFERROR(IF(J628="","",_xlfn.CONCAT($Y$2,_xlfn.CONCAT(IF(LEN(ドッグキャリー!$K$2)=1,0,""),ドッグキャリー!$K$2,_xlfn.CONCAT(IF(LEN(ドッグキャリー!$N$2)=1,0,""),ドッグキャリー!$N$2)))),"")</f>
        <v/>
      </c>
      <c r="C628" s="282"/>
      <c r="D628" s="282"/>
      <c r="E628" s="282"/>
      <c r="F628" s="283"/>
      <c r="G628" s="283"/>
      <c r="H628" s="283"/>
      <c r="I628" s="284" t="str">
        <f>IF(ウエア!N292=0,"",ウエア!E292)</f>
        <v/>
      </c>
      <c r="J628" s="283" t="str">
        <f>IF(ウエア!N292=0,"",ウエア!N292)</f>
        <v/>
      </c>
      <c r="K628" s="283"/>
      <c r="L628" s="283"/>
      <c r="M628" s="283"/>
      <c r="N628" s="283"/>
      <c r="O628" s="283"/>
      <c r="P628" s="283"/>
      <c r="Q628" s="283"/>
      <c r="R628" s="283"/>
      <c r="S628" s="273">
        <v>627</v>
      </c>
    </row>
    <row r="629" spans="1:19" s="85" customFormat="1" ht="15.75">
      <c r="A629" s="274" t="str">
        <f>IFERROR(IF(J629&lt;&gt;"",MAX($A$1:A628)+1,""),"")</f>
        <v/>
      </c>
      <c r="B629" s="275" t="str">
        <f>IFERROR(IF(J629="","",_xlfn.CONCAT($Y$2,_xlfn.CONCAT(IF(LEN(ドッグキャリー!$K$2)=1,0,""),ドッグキャリー!$K$2,_xlfn.CONCAT(IF(LEN(ドッグキャリー!$N$2)=1,0,""),ドッグキャリー!$N$2)))),"")</f>
        <v/>
      </c>
      <c r="C629" s="282"/>
      <c r="D629" s="282"/>
      <c r="E629" s="282"/>
      <c r="F629" s="283"/>
      <c r="G629" s="283"/>
      <c r="H629" s="283"/>
      <c r="I629" s="284" t="str">
        <f>IF(ウエア!N293=0,"",ウエア!E293)</f>
        <v/>
      </c>
      <c r="J629" s="283" t="str">
        <f>IF(ウエア!N293=0,"",ウエア!N293)</f>
        <v/>
      </c>
      <c r="K629" s="283"/>
      <c r="L629" s="283"/>
      <c r="M629" s="283"/>
      <c r="N629" s="283"/>
      <c r="O629" s="283"/>
      <c r="P629" s="283"/>
      <c r="Q629" s="283"/>
      <c r="R629" s="283"/>
      <c r="S629" s="273">
        <v>628</v>
      </c>
    </row>
    <row r="630" spans="1:19" s="85" customFormat="1" ht="15.75">
      <c r="A630" s="274" t="str">
        <f>IFERROR(IF(J630&lt;&gt;"",MAX($A$1:A629)+1,""),"")</f>
        <v/>
      </c>
      <c r="B630" s="275" t="str">
        <f>IFERROR(IF(J630="","",_xlfn.CONCAT($Y$2,_xlfn.CONCAT(IF(LEN(ドッグキャリー!$K$2)=1,0,""),ドッグキャリー!$K$2,_xlfn.CONCAT(IF(LEN(ドッグキャリー!$N$2)=1,0,""),ドッグキャリー!$N$2)))),"")</f>
        <v/>
      </c>
      <c r="C630" s="282"/>
      <c r="D630" s="282"/>
      <c r="E630" s="282"/>
      <c r="F630" s="283"/>
      <c r="G630" s="283"/>
      <c r="H630" s="283"/>
      <c r="I630" s="284" t="str">
        <f>IF(ウエア!N294=0,"",ウエア!E294)</f>
        <v/>
      </c>
      <c r="J630" s="283" t="str">
        <f>IF(ウエア!N294=0,"",ウエア!N294)</f>
        <v/>
      </c>
      <c r="K630" s="283"/>
      <c r="L630" s="283"/>
      <c r="M630" s="283"/>
      <c r="N630" s="283"/>
      <c r="O630" s="283"/>
      <c r="P630" s="283"/>
      <c r="Q630" s="283"/>
      <c r="R630" s="283"/>
      <c r="S630" s="273">
        <v>629</v>
      </c>
    </row>
    <row r="631" spans="1:19" s="85" customFormat="1" ht="15.75">
      <c r="A631" s="274" t="str">
        <f>IFERROR(IF(J631&lt;&gt;"",MAX($A$1:A630)+1,""),"")</f>
        <v/>
      </c>
      <c r="B631" s="275" t="str">
        <f>IFERROR(IF(J631="","",_xlfn.CONCAT($Y$2,_xlfn.CONCAT(IF(LEN(ドッグキャリー!$K$2)=1,0,""),ドッグキャリー!$K$2,_xlfn.CONCAT(IF(LEN(ドッグキャリー!$N$2)=1,0,""),ドッグキャリー!$N$2)))),"")</f>
        <v/>
      </c>
      <c r="C631" s="282"/>
      <c r="D631" s="282"/>
      <c r="E631" s="282"/>
      <c r="F631" s="283"/>
      <c r="G631" s="283"/>
      <c r="H631" s="283"/>
      <c r="I631" s="284" t="str">
        <f>IF(ウエア!N295=0,"",ウエア!E295)</f>
        <v/>
      </c>
      <c r="J631" s="283" t="str">
        <f>IF(ウエア!N295=0,"",ウエア!N295)</f>
        <v/>
      </c>
      <c r="K631" s="283"/>
      <c r="L631" s="283"/>
      <c r="M631" s="283"/>
      <c r="N631" s="283"/>
      <c r="O631" s="283"/>
      <c r="P631" s="283"/>
      <c r="Q631" s="283"/>
      <c r="R631" s="283"/>
      <c r="S631" s="273">
        <v>630</v>
      </c>
    </row>
    <row r="632" spans="1:19" s="85" customFormat="1" ht="15.75">
      <c r="A632" s="274" t="str">
        <f>IFERROR(IF(J632&lt;&gt;"",MAX($A$1:A631)+1,""),"")</f>
        <v/>
      </c>
      <c r="B632" s="275" t="str">
        <f>IFERROR(IF(J632="","",_xlfn.CONCAT($Y$2,_xlfn.CONCAT(IF(LEN(ドッグキャリー!$K$2)=1,0,""),ドッグキャリー!$K$2,_xlfn.CONCAT(IF(LEN(ドッグキャリー!$N$2)=1,0,""),ドッグキャリー!$N$2)))),"")</f>
        <v/>
      </c>
      <c r="C632" s="282"/>
      <c r="D632" s="282"/>
      <c r="E632" s="282"/>
      <c r="F632" s="283"/>
      <c r="G632" s="283"/>
      <c r="H632" s="283"/>
      <c r="I632" s="284" t="str">
        <f>IF(ウエア!N296=0,"",ウエア!E296)</f>
        <v/>
      </c>
      <c r="J632" s="283" t="str">
        <f>IF(ウエア!N296=0,"",ウエア!N296)</f>
        <v/>
      </c>
      <c r="K632" s="283"/>
      <c r="L632" s="283"/>
      <c r="M632" s="283"/>
      <c r="N632" s="283"/>
      <c r="O632" s="283"/>
      <c r="P632" s="283"/>
      <c r="Q632" s="283"/>
      <c r="R632" s="283"/>
      <c r="S632" s="273">
        <v>631</v>
      </c>
    </row>
    <row r="633" spans="1:19" s="85" customFormat="1" ht="15.75">
      <c r="A633" s="274" t="str">
        <f>IFERROR(IF(J633&lt;&gt;"",MAX($A$1:A632)+1,""),"")</f>
        <v/>
      </c>
      <c r="B633" s="275" t="str">
        <f>IFERROR(IF(J633="","",_xlfn.CONCAT($Y$2,_xlfn.CONCAT(IF(LEN(ドッグキャリー!$K$2)=1,0,""),ドッグキャリー!$K$2,_xlfn.CONCAT(IF(LEN(ドッグキャリー!$N$2)=1,0,""),ドッグキャリー!$N$2)))),"")</f>
        <v/>
      </c>
      <c r="C633" s="282"/>
      <c r="D633" s="282"/>
      <c r="E633" s="282"/>
      <c r="F633" s="283"/>
      <c r="G633" s="283"/>
      <c r="H633" s="283"/>
      <c r="I633" s="284" t="str">
        <f>IF(ウエア!N297=0,"",ウエア!E297)</f>
        <v/>
      </c>
      <c r="J633" s="283" t="str">
        <f>IF(ウエア!N297=0,"",ウエア!N297)</f>
        <v/>
      </c>
      <c r="K633" s="283"/>
      <c r="L633" s="283"/>
      <c r="M633" s="283"/>
      <c r="N633" s="283"/>
      <c r="O633" s="283"/>
      <c r="P633" s="283"/>
      <c r="Q633" s="283"/>
      <c r="R633" s="283"/>
      <c r="S633" s="273">
        <v>632</v>
      </c>
    </row>
    <row r="634" spans="1:19" s="85" customFormat="1" ht="15.75">
      <c r="A634" s="274" t="str">
        <f>IFERROR(IF(J634&lt;&gt;"",MAX($A$1:A633)+1,""),"")</f>
        <v/>
      </c>
      <c r="B634" s="275" t="str">
        <f>IFERROR(IF(J634="","",_xlfn.CONCAT($Y$2,_xlfn.CONCAT(IF(LEN(ドッグキャリー!$K$2)=1,0,""),ドッグキャリー!$K$2,_xlfn.CONCAT(IF(LEN(ドッグキャリー!$N$2)=1,0,""),ドッグキャリー!$N$2)))),"")</f>
        <v/>
      </c>
      <c r="C634" s="282"/>
      <c r="D634" s="282"/>
      <c r="E634" s="282"/>
      <c r="F634" s="283"/>
      <c r="G634" s="283"/>
      <c r="H634" s="283"/>
      <c r="I634" s="284" t="str">
        <f>IF(ウエア!N298=0,"",ウエア!E298)</f>
        <v/>
      </c>
      <c r="J634" s="283" t="str">
        <f>IF(ウエア!N298=0,"",ウエア!N298)</f>
        <v/>
      </c>
      <c r="K634" s="283"/>
      <c r="L634" s="283"/>
      <c r="M634" s="283"/>
      <c r="N634" s="283"/>
      <c r="O634" s="283"/>
      <c r="P634" s="283"/>
      <c r="Q634" s="283"/>
      <c r="R634" s="283"/>
      <c r="S634" s="273">
        <v>633</v>
      </c>
    </row>
    <row r="635" spans="1:19" s="85" customFormat="1" ht="15.75">
      <c r="A635" s="274" t="str">
        <f>IFERROR(IF(J635&lt;&gt;"",MAX($A$1:A634)+1,""),"")</f>
        <v/>
      </c>
      <c r="B635" s="275" t="str">
        <f>IFERROR(IF(J635="","",_xlfn.CONCAT($Y$2,_xlfn.CONCAT(IF(LEN(ドッグキャリー!$K$2)=1,0,""),ドッグキャリー!$K$2,_xlfn.CONCAT(IF(LEN(ドッグキャリー!$N$2)=1,0,""),ドッグキャリー!$N$2)))),"")</f>
        <v/>
      </c>
      <c r="C635" s="282"/>
      <c r="D635" s="282"/>
      <c r="E635" s="282"/>
      <c r="F635" s="283"/>
      <c r="G635" s="283"/>
      <c r="H635" s="283"/>
      <c r="I635" s="284" t="str">
        <f>IF(ウエア!N299=0,"",ウエア!E299)</f>
        <v/>
      </c>
      <c r="J635" s="283" t="str">
        <f>IF(ウエア!N299=0,"",ウエア!N299)</f>
        <v/>
      </c>
      <c r="K635" s="283"/>
      <c r="L635" s="283"/>
      <c r="M635" s="283"/>
      <c r="N635" s="283"/>
      <c r="O635" s="283"/>
      <c r="P635" s="283"/>
      <c r="Q635" s="283"/>
      <c r="R635" s="283"/>
      <c r="S635" s="273">
        <v>634</v>
      </c>
    </row>
    <row r="636" spans="1:19" s="85" customFormat="1" ht="15.75">
      <c r="A636" s="274" t="str">
        <f>IFERROR(IF(J636&lt;&gt;"",MAX($A$1:A635)+1,""),"")</f>
        <v/>
      </c>
      <c r="B636" s="275" t="str">
        <f>IFERROR(IF(J636="","",_xlfn.CONCAT($Y$2,_xlfn.CONCAT(IF(LEN(ドッグキャリー!$K$2)=1,0,""),ドッグキャリー!$K$2,_xlfn.CONCAT(IF(LEN(ドッグキャリー!$N$2)=1,0,""),ドッグキャリー!$N$2)))),"")</f>
        <v/>
      </c>
      <c r="C636" s="282"/>
      <c r="D636" s="282"/>
      <c r="E636" s="282"/>
      <c r="F636" s="283"/>
      <c r="G636" s="283"/>
      <c r="H636" s="283"/>
      <c r="I636" s="284" t="str">
        <f>IF(ウエア!N300=0,"",ウエア!E300)</f>
        <v/>
      </c>
      <c r="J636" s="283" t="str">
        <f>IF(ウエア!N300=0,"",ウエア!N300)</f>
        <v/>
      </c>
      <c r="K636" s="283"/>
      <c r="L636" s="283"/>
      <c r="M636" s="283"/>
      <c r="N636" s="283"/>
      <c r="O636" s="283"/>
      <c r="P636" s="283"/>
      <c r="Q636" s="283"/>
      <c r="R636" s="283"/>
      <c r="S636" s="273">
        <v>635</v>
      </c>
    </row>
    <row r="637" spans="1:19" s="85" customFormat="1" ht="15.75">
      <c r="A637" s="274" t="str">
        <f>IFERROR(IF(J637&lt;&gt;"",MAX($A$1:A636)+1,""),"")</f>
        <v/>
      </c>
      <c r="B637" s="275" t="str">
        <f>IFERROR(IF(J637="","",_xlfn.CONCAT($Y$2,_xlfn.CONCAT(IF(LEN(ドッグキャリー!$K$2)=1,0,""),ドッグキャリー!$K$2,_xlfn.CONCAT(IF(LEN(ドッグキャリー!$N$2)=1,0,""),ドッグキャリー!$N$2)))),"")</f>
        <v/>
      </c>
      <c r="C637" s="282"/>
      <c r="D637" s="282"/>
      <c r="E637" s="282"/>
      <c r="F637" s="283"/>
      <c r="G637" s="283"/>
      <c r="H637" s="283"/>
      <c r="I637" s="284" t="str">
        <f>IF(ウエア!N301=0,"",ウエア!E301)</f>
        <v/>
      </c>
      <c r="J637" s="283" t="str">
        <f>IF(ウエア!N301=0,"",ウエア!N301)</f>
        <v/>
      </c>
      <c r="K637" s="283"/>
      <c r="L637" s="283"/>
      <c r="M637" s="283"/>
      <c r="N637" s="283"/>
      <c r="O637" s="283"/>
      <c r="P637" s="283"/>
      <c r="Q637" s="283"/>
      <c r="R637" s="283"/>
      <c r="S637" s="273">
        <v>636</v>
      </c>
    </row>
    <row r="638" spans="1:19" s="85" customFormat="1" ht="15.75">
      <c r="A638" s="274" t="str">
        <f>IFERROR(IF(J638&lt;&gt;"",MAX($A$1:A637)+1,""),"")</f>
        <v/>
      </c>
      <c r="B638" s="275" t="str">
        <f>IFERROR(IF(J638="","",_xlfn.CONCAT($Y$2,_xlfn.CONCAT(IF(LEN(ドッグキャリー!$K$2)=1,0,""),ドッグキャリー!$K$2,_xlfn.CONCAT(IF(LEN(ドッグキャリー!$N$2)=1,0,""),ドッグキャリー!$N$2)))),"")</f>
        <v/>
      </c>
      <c r="C638" s="282"/>
      <c r="D638" s="282"/>
      <c r="E638" s="282"/>
      <c r="F638" s="283"/>
      <c r="G638" s="283"/>
      <c r="H638" s="283"/>
      <c r="I638" s="284" t="str">
        <f>IF(ウエア!N302=0,"",ウエア!E302)</f>
        <v/>
      </c>
      <c r="J638" s="283" t="str">
        <f>IF(ウエア!N302=0,"",ウエア!N302)</f>
        <v/>
      </c>
      <c r="K638" s="283"/>
      <c r="L638" s="283"/>
      <c r="M638" s="283"/>
      <c r="N638" s="283"/>
      <c r="O638" s="283"/>
      <c r="P638" s="283"/>
      <c r="Q638" s="283"/>
      <c r="R638" s="283"/>
      <c r="S638" s="273">
        <v>637</v>
      </c>
    </row>
    <row r="639" spans="1:19" s="85" customFormat="1" ht="15.75">
      <c r="A639" s="274" t="str">
        <f>IFERROR(IF(J639&lt;&gt;"",MAX($A$1:A638)+1,""),"")</f>
        <v/>
      </c>
      <c r="B639" s="275" t="str">
        <f>IFERROR(IF(J639="","",_xlfn.CONCAT($Y$2,_xlfn.CONCAT(IF(LEN(ドッグキャリー!$K$2)=1,0,""),ドッグキャリー!$K$2,_xlfn.CONCAT(IF(LEN(ドッグキャリー!$N$2)=1,0,""),ドッグキャリー!$N$2)))),"")</f>
        <v/>
      </c>
      <c r="C639" s="282"/>
      <c r="D639" s="282"/>
      <c r="E639" s="282"/>
      <c r="F639" s="283"/>
      <c r="G639" s="283"/>
      <c r="H639" s="283"/>
      <c r="I639" s="284" t="str">
        <f>IF(ウエア!N303=0,"",ウエア!E303)</f>
        <v/>
      </c>
      <c r="J639" s="283" t="str">
        <f>IF(ウエア!N303=0,"",ウエア!N303)</f>
        <v/>
      </c>
      <c r="K639" s="283"/>
      <c r="L639" s="283"/>
      <c r="M639" s="283"/>
      <c r="N639" s="283"/>
      <c r="O639" s="283"/>
      <c r="P639" s="283"/>
      <c r="Q639" s="283"/>
      <c r="R639" s="283"/>
      <c r="S639" s="273">
        <v>638</v>
      </c>
    </row>
    <row r="640" spans="1:19" s="85" customFormat="1" ht="15.75">
      <c r="A640" s="274" t="str">
        <f>IFERROR(IF(J640&lt;&gt;"",MAX($A$1:A639)+1,""),"")</f>
        <v/>
      </c>
      <c r="B640" s="275" t="str">
        <f>IFERROR(IF(J640="","",_xlfn.CONCAT($Y$2,_xlfn.CONCAT(IF(LEN(ドッグキャリー!$K$2)=1,0,""),ドッグキャリー!$K$2,_xlfn.CONCAT(IF(LEN(ドッグキャリー!$N$2)=1,0,""),ドッグキャリー!$N$2)))),"")</f>
        <v/>
      </c>
      <c r="C640" s="282"/>
      <c r="D640" s="282"/>
      <c r="E640" s="282"/>
      <c r="F640" s="283"/>
      <c r="G640" s="283"/>
      <c r="H640" s="283"/>
      <c r="I640" s="284" t="str">
        <f>IF(ウエア!N304=0,"",ウエア!E304)</f>
        <v/>
      </c>
      <c r="J640" s="283" t="str">
        <f>IF(ウエア!N304=0,"",ウエア!N304)</f>
        <v/>
      </c>
      <c r="K640" s="283"/>
      <c r="L640" s="283"/>
      <c r="M640" s="283"/>
      <c r="N640" s="283"/>
      <c r="O640" s="283"/>
      <c r="P640" s="283"/>
      <c r="Q640" s="283"/>
      <c r="R640" s="283"/>
      <c r="S640" s="273">
        <v>639</v>
      </c>
    </row>
    <row r="641" spans="1:19" s="85" customFormat="1" ht="15.75">
      <c r="A641" s="274" t="str">
        <f>IFERROR(IF(J641&lt;&gt;"",MAX($A$1:A640)+1,""),"")</f>
        <v/>
      </c>
      <c r="B641" s="275" t="str">
        <f>IFERROR(IF(J641="","",_xlfn.CONCAT($Y$2,_xlfn.CONCAT(IF(LEN(ドッグキャリー!$K$2)=1,0,""),ドッグキャリー!$K$2,_xlfn.CONCAT(IF(LEN(ドッグキャリー!$N$2)=1,0,""),ドッグキャリー!$N$2)))),"")</f>
        <v/>
      </c>
      <c r="C641" s="282"/>
      <c r="D641" s="282"/>
      <c r="E641" s="282"/>
      <c r="F641" s="283"/>
      <c r="G641" s="283"/>
      <c r="H641" s="283"/>
      <c r="I641" s="284" t="str">
        <f>IF(ウエア!N305=0,"",ウエア!E305)</f>
        <v/>
      </c>
      <c r="J641" s="283" t="str">
        <f>IF(ウエア!N305=0,"",ウエア!N305)</f>
        <v/>
      </c>
      <c r="K641" s="283"/>
      <c r="L641" s="283"/>
      <c r="M641" s="283"/>
      <c r="N641" s="283"/>
      <c r="O641" s="283"/>
      <c r="P641" s="283"/>
      <c r="Q641" s="283"/>
      <c r="R641" s="283"/>
      <c r="S641" s="273">
        <v>640</v>
      </c>
    </row>
    <row r="642" spans="1:19" s="85" customFormat="1" ht="15.75">
      <c r="A642" s="274" t="str">
        <f>IFERROR(IF(J642&lt;&gt;"",MAX($A$1:A641)+1,""),"")</f>
        <v/>
      </c>
      <c r="B642" s="275" t="str">
        <f>IFERROR(IF(J642="","",_xlfn.CONCAT($Y$2,_xlfn.CONCAT(IF(LEN(ドッグキャリー!$K$2)=1,0,""),ドッグキャリー!$K$2,_xlfn.CONCAT(IF(LEN(ドッグキャリー!$N$2)=1,0,""),ドッグキャリー!$N$2)))),"")</f>
        <v/>
      </c>
      <c r="C642" s="282"/>
      <c r="D642" s="282"/>
      <c r="E642" s="282"/>
      <c r="F642" s="283"/>
      <c r="G642" s="283"/>
      <c r="H642" s="283"/>
      <c r="I642" s="284" t="str">
        <f>IF(ウエア!N306=0,"",ウエア!E306)</f>
        <v/>
      </c>
      <c r="J642" s="283" t="str">
        <f>IF(ウエア!N306=0,"",ウエア!N306)</f>
        <v/>
      </c>
      <c r="K642" s="283"/>
      <c r="L642" s="283"/>
      <c r="M642" s="283"/>
      <c r="N642" s="283"/>
      <c r="O642" s="283"/>
      <c r="P642" s="283"/>
      <c r="Q642" s="283"/>
      <c r="R642" s="283"/>
      <c r="S642" s="273">
        <v>641</v>
      </c>
    </row>
    <row r="643" spans="1:19" s="85" customFormat="1" ht="15.75">
      <c r="A643" s="274" t="str">
        <f>IFERROR(IF(J643&lt;&gt;"",MAX($A$1:A642)+1,""),"")</f>
        <v/>
      </c>
      <c r="B643" s="275" t="str">
        <f>IFERROR(IF(J643="","",_xlfn.CONCAT($Y$2,_xlfn.CONCAT(IF(LEN(ドッグキャリー!$K$2)=1,0,""),ドッグキャリー!$K$2,_xlfn.CONCAT(IF(LEN(ドッグキャリー!$N$2)=1,0,""),ドッグキャリー!$N$2)))),"")</f>
        <v/>
      </c>
      <c r="C643" s="282"/>
      <c r="D643" s="282"/>
      <c r="E643" s="282"/>
      <c r="F643" s="283"/>
      <c r="G643" s="283"/>
      <c r="H643" s="283"/>
      <c r="I643" s="284" t="str">
        <f>IF(ウエア!N307=0,"",ウエア!E307)</f>
        <v/>
      </c>
      <c r="J643" s="283" t="str">
        <f>IF(ウエア!N307=0,"",ウエア!N307)</f>
        <v/>
      </c>
      <c r="K643" s="283"/>
      <c r="L643" s="283"/>
      <c r="M643" s="283"/>
      <c r="N643" s="283"/>
      <c r="O643" s="283"/>
      <c r="P643" s="283"/>
      <c r="Q643" s="283"/>
      <c r="R643" s="283"/>
      <c r="S643" s="273">
        <v>642</v>
      </c>
    </row>
    <row r="644" spans="1:19" s="85" customFormat="1" ht="15.75">
      <c r="A644" s="274" t="str">
        <f>IFERROR(IF(J644&lt;&gt;"",MAX($A$1:A643)+1,""),"")</f>
        <v/>
      </c>
      <c r="B644" s="275" t="str">
        <f>IFERROR(IF(J644="","",_xlfn.CONCAT($Y$2,_xlfn.CONCAT(IF(LEN(ドッグキャリー!$K$2)=1,0,""),ドッグキャリー!$K$2,_xlfn.CONCAT(IF(LEN(ドッグキャリー!$N$2)=1,0,""),ドッグキャリー!$N$2)))),"")</f>
        <v/>
      </c>
      <c r="C644" s="282"/>
      <c r="D644" s="282"/>
      <c r="E644" s="282"/>
      <c r="F644" s="283"/>
      <c r="G644" s="283"/>
      <c r="H644" s="283"/>
      <c r="I644" s="284" t="str">
        <f>IF(ウエア!N308=0,"",ウエア!E308)</f>
        <v/>
      </c>
      <c r="J644" s="283" t="str">
        <f>IF(ウエア!N308=0,"",ウエア!N308)</f>
        <v/>
      </c>
      <c r="K644" s="283"/>
      <c r="L644" s="283"/>
      <c r="M644" s="283"/>
      <c r="N644" s="283"/>
      <c r="O644" s="283"/>
      <c r="P644" s="283"/>
      <c r="Q644" s="283"/>
      <c r="R644" s="283"/>
      <c r="S644" s="273">
        <v>643</v>
      </c>
    </row>
    <row r="645" spans="1:19" s="85" customFormat="1" ht="15.75">
      <c r="A645" s="274" t="str">
        <f>IFERROR(IF(J645&lt;&gt;"",MAX($A$1:A644)+1,""),"")</f>
        <v/>
      </c>
      <c r="B645" s="275" t="str">
        <f>IFERROR(IF(J645="","",_xlfn.CONCAT($Y$2,_xlfn.CONCAT(IF(LEN(ドッグキャリー!$K$2)=1,0,""),ドッグキャリー!$K$2,_xlfn.CONCAT(IF(LEN(ドッグキャリー!$N$2)=1,0,""),ドッグキャリー!$N$2)))),"")</f>
        <v/>
      </c>
      <c r="C645" s="282"/>
      <c r="D645" s="282"/>
      <c r="E645" s="282"/>
      <c r="F645" s="283"/>
      <c r="G645" s="283"/>
      <c r="H645" s="283"/>
      <c r="I645" s="284" t="str">
        <f>IF(ウエア!N309=0,"",ウエア!E309)</f>
        <v/>
      </c>
      <c r="J645" s="283" t="str">
        <f>IF(ウエア!N309=0,"",ウエア!N309)</f>
        <v/>
      </c>
      <c r="K645" s="283"/>
      <c r="L645" s="283"/>
      <c r="M645" s="283"/>
      <c r="N645" s="283"/>
      <c r="O645" s="283"/>
      <c r="P645" s="283"/>
      <c r="Q645" s="283"/>
      <c r="R645" s="283"/>
      <c r="S645" s="273">
        <v>644</v>
      </c>
    </row>
    <row r="646" spans="1:19" s="85" customFormat="1" ht="15.75">
      <c r="A646" s="274" t="str">
        <f>IFERROR(IF(J646&lt;&gt;"",MAX($A$1:A645)+1,""),"")</f>
        <v/>
      </c>
      <c r="B646" s="275" t="str">
        <f>IFERROR(IF(J646="","",_xlfn.CONCAT($Y$2,_xlfn.CONCAT(IF(LEN(ドッグキャリー!$K$2)=1,0,""),ドッグキャリー!$K$2,_xlfn.CONCAT(IF(LEN(ドッグキャリー!$N$2)=1,0,""),ドッグキャリー!$N$2)))),"")</f>
        <v/>
      </c>
      <c r="C646" s="282"/>
      <c r="D646" s="282"/>
      <c r="E646" s="282"/>
      <c r="F646" s="283"/>
      <c r="G646" s="283"/>
      <c r="H646" s="283"/>
      <c r="I646" s="284" t="str">
        <f>IF(ウエア!N310=0,"",ウエア!E310)</f>
        <v/>
      </c>
      <c r="J646" s="283" t="str">
        <f>IF(ウエア!N310=0,"",ウエア!N310)</f>
        <v/>
      </c>
      <c r="K646" s="283"/>
      <c r="L646" s="283"/>
      <c r="M646" s="283"/>
      <c r="N646" s="283"/>
      <c r="O646" s="283"/>
      <c r="P646" s="283"/>
      <c r="Q646" s="283"/>
      <c r="R646" s="283"/>
      <c r="S646" s="273">
        <v>645</v>
      </c>
    </row>
    <row r="647" spans="1:19" s="85" customFormat="1" ht="15.75">
      <c r="A647" s="274" t="str">
        <f>IFERROR(IF(J647&lt;&gt;"",MAX($A$1:A646)+1,""),"")</f>
        <v/>
      </c>
      <c r="B647" s="275" t="str">
        <f>IFERROR(IF(J647="","",_xlfn.CONCAT($Y$2,_xlfn.CONCAT(IF(LEN(ドッグキャリー!$K$2)=1,0,""),ドッグキャリー!$K$2,_xlfn.CONCAT(IF(LEN(ドッグキャリー!$N$2)=1,0,""),ドッグキャリー!$N$2)))),"")</f>
        <v/>
      </c>
      <c r="C647" s="282"/>
      <c r="D647" s="282"/>
      <c r="E647" s="282"/>
      <c r="F647" s="283"/>
      <c r="G647" s="283"/>
      <c r="H647" s="283"/>
      <c r="I647" s="284" t="str">
        <f>IF(ウエア!N311=0,"",ウエア!E311)</f>
        <v/>
      </c>
      <c r="J647" s="283" t="str">
        <f>IF(ウエア!N311=0,"",ウエア!N311)</f>
        <v/>
      </c>
      <c r="K647" s="283"/>
      <c r="L647" s="283"/>
      <c r="M647" s="283"/>
      <c r="N647" s="283"/>
      <c r="O647" s="283"/>
      <c r="P647" s="283"/>
      <c r="Q647" s="283"/>
      <c r="R647" s="283"/>
      <c r="S647" s="273">
        <v>646</v>
      </c>
    </row>
    <row r="648" spans="1:19" s="85" customFormat="1" ht="15.75">
      <c r="A648" s="274" t="str">
        <f>IFERROR(IF(J648&lt;&gt;"",MAX($A$1:A647)+1,""),"")</f>
        <v/>
      </c>
      <c r="B648" s="275" t="str">
        <f>IFERROR(IF(J648="","",_xlfn.CONCAT($Y$2,_xlfn.CONCAT(IF(LEN(ドッグキャリー!$K$2)=1,0,""),ドッグキャリー!$K$2,_xlfn.CONCAT(IF(LEN(ドッグキャリー!$N$2)=1,0,""),ドッグキャリー!$N$2)))),"")</f>
        <v/>
      </c>
      <c r="C648" s="282"/>
      <c r="D648" s="282"/>
      <c r="E648" s="282"/>
      <c r="F648" s="283"/>
      <c r="G648" s="283"/>
      <c r="H648" s="283"/>
      <c r="I648" s="284" t="str">
        <f>IF(ウエア!N312=0,"",ウエア!E312)</f>
        <v/>
      </c>
      <c r="J648" s="283" t="str">
        <f>IF(ウエア!N312=0,"",ウエア!N312)</f>
        <v/>
      </c>
      <c r="K648" s="283"/>
      <c r="L648" s="283"/>
      <c r="M648" s="283"/>
      <c r="N648" s="283"/>
      <c r="O648" s="283"/>
      <c r="P648" s="283"/>
      <c r="Q648" s="283"/>
      <c r="R648" s="283"/>
      <c r="S648" s="273">
        <v>647</v>
      </c>
    </row>
    <row r="649" spans="1:19" s="85" customFormat="1" ht="15.75">
      <c r="A649" s="274" t="str">
        <f>IFERROR(IF(J649&lt;&gt;"",MAX($A$1:A648)+1,""),"")</f>
        <v/>
      </c>
      <c r="B649" s="275" t="str">
        <f>IFERROR(IF(J649="","",_xlfn.CONCAT($Y$2,_xlfn.CONCAT(IF(LEN(ドッグキャリー!$K$2)=1,0,""),ドッグキャリー!$K$2,_xlfn.CONCAT(IF(LEN(ドッグキャリー!$N$2)=1,0,""),ドッグキャリー!$N$2)))),"")</f>
        <v/>
      </c>
      <c r="C649" s="282"/>
      <c r="D649" s="282"/>
      <c r="E649" s="282"/>
      <c r="F649" s="283"/>
      <c r="G649" s="283"/>
      <c r="H649" s="283"/>
      <c r="I649" s="284" t="str">
        <f>IF(ウエア!N313=0,"",ウエア!E313)</f>
        <v/>
      </c>
      <c r="J649" s="283" t="str">
        <f>IF(ウエア!N313=0,"",ウエア!N313)</f>
        <v/>
      </c>
      <c r="K649" s="283"/>
      <c r="L649" s="283"/>
      <c r="M649" s="283"/>
      <c r="N649" s="283"/>
      <c r="O649" s="283"/>
      <c r="P649" s="283"/>
      <c r="Q649" s="283"/>
      <c r="R649" s="283"/>
      <c r="S649" s="273">
        <v>648</v>
      </c>
    </row>
    <row r="650" spans="1:19" s="85" customFormat="1" ht="15.75">
      <c r="A650" s="274" t="str">
        <f>IFERROR(IF(J650&lt;&gt;"",MAX($A$1:A649)+1,""),"")</f>
        <v/>
      </c>
      <c r="B650" s="275" t="str">
        <f>IFERROR(IF(J650="","",_xlfn.CONCAT($Y$2,_xlfn.CONCAT(IF(LEN(ドッグキャリー!$K$2)=1,0,""),ドッグキャリー!$K$2,_xlfn.CONCAT(IF(LEN(ドッグキャリー!$N$2)=1,0,""),ドッグキャリー!$N$2)))),"")</f>
        <v/>
      </c>
      <c r="C650" s="282"/>
      <c r="D650" s="282"/>
      <c r="E650" s="282"/>
      <c r="F650" s="283"/>
      <c r="G650" s="283"/>
      <c r="H650" s="283"/>
      <c r="I650" s="284" t="str">
        <f>IF(ウエア!N314=0,"",ウエア!E314)</f>
        <v/>
      </c>
      <c r="J650" s="283" t="str">
        <f>IF(ウエア!N314=0,"",ウエア!N314)</f>
        <v/>
      </c>
      <c r="K650" s="283"/>
      <c r="L650" s="283"/>
      <c r="M650" s="283"/>
      <c r="N650" s="283"/>
      <c r="O650" s="283"/>
      <c r="P650" s="283"/>
      <c r="Q650" s="283"/>
      <c r="R650" s="283"/>
      <c r="S650" s="273">
        <v>649</v>
      </c>
    </row>
    <row r="651" spans="1:19" s="85" customFormat="1" ht="15.75">
      <c r="A651" s="274" t="str">
        <f>IFERROR(IF(J651&lt;&gt;"",MAX($A$1:A650)+1,""),"")</f>
        <v/>
      </c>
      <c r="B651" s="275" t="str">
        <f>IFERROR(IF(J651="","",_xlfn.CONCAT($Y$2,_xlfn.CONCAT(IF(LEN(ドッグキャリー!$K$2)=1,0,""),ドッグキャリー!$K$2,_xlfn.CONCAT(IF(LEN(ドッグキャリー!$N$2)=1,0,""),ドッグキャリー!$N$2)))),"")</f>
        <v/>
      </c>
      <c r="C651" s="282"/>
      <c r="D651" s="282"/>
      <c r="E651" s="282"/>
      <c r="F651" s="283"/>
      <c r="G651" s="283"/>
      <c r="H651" s="283"/>
      <c r="I651" s="284" t="str">
        <f>IF(ウエア!N315=0,"",ウエア!E315)</f>
        <v/>
      </c>
      <c r="J651" s="283" t="str">
        <f>IF(ウエア!N315=0,"",ウエア!N315)</f>
        <v/>
      </c>
      <c r="K651" s="283"/>
      <c r="L651" s="283"/>
      <c r="M651" s="283"/>
      <c r="N651" s="283"/>
      <c r="O651" s="283"/>
      <c r="P651" s="283"/>
      <c r="Q651" s="283"/>
      <c r="R651" s="283"/>
      <c r="S651" s="273">
        <v>650</v>
      </c>
    </row>
    <row r="652" spans="1:19" s="85" customFormat="1" ht="15.75">
      <c r="A652" s="274" t="str">
        <f>IFERROR(IF(J652&lt;&gt;"",MAX($A$1:A651)+1,""),"")</f>
        <v/>
      </c>
      <c r="B652" s="275" t="str">
        <f>IFERROR(IF(J652="","",_xlfn.CONCAT($Y$2,_xlfn.CONCAT(IF(LEN(ドッグキャリー!$K$2)=1,0,""),ドッグキャリー!$K$2,_xlfn.CONCAT(IF(LEN(ドッグキャリー!$N$2)=1,0,""),ドッグキャリー!$N$2)))),"")</f>
        <v/>
      </c>
      <c r="C652" s="282"/>
      <c r="D652" s="282"/>
      <c r="E652" s="282"/>
      <c r="F652" s="283"/>
      <c r="G652" s="283"/>
      <c r="H652" s="283"/>
      <c r="I652" s="284" t="str">
        <f>IF(ウエア!N316=0,"",ウエア!E316)</f>
        <v/>
      </c>
      <c r="J652" s="283" t="str">
        <f>IF(ウエア!N316=0,"",ウエア!N316)</f>
        <v/>
      </c>
      <c r="K652" s="283"/>
      <c r="L652" s="283"/>
      <c r="M652" s="283"/>
      <c r="N652" s="283"/>
      <c r="O652" s="283"/>
      <c r="P652" s="283"/>
      <c r="Q652" s="283"/>
      <c r="R652" s="283"/>
      <c r="S652" s="273">
        <v>651</v>
      </c>
    </row>
    <row r="653" spans="1:19" s="85" customFormat="1" ht="15.75">
      <c r="A653" s="274" t="str">
        <f>IFERROR(IF(J653&lt;&gt;"",MAX($A$1:A652)+1,""),"")</f>
        <v/>
      </c>
      <c r="B653" s="275" t="str">
        <f>IFERROR(IF(J653="","",_xlfn.CONCAT($Y$2,_xlfn.CONCAT(IF(LEN(ドッグキャリー!$K$2)=1,0,""),ドッグキャリー!$K$2,_xlfn.CONCAT(IF(LEN(ドッグキャリー!$N$2)=1,0,""),ドッグキャリー!$N$2)))),"")</f>
        <v/>
      </c>
      <c r="C653" s="282"/>
      <c r="D653" s="282"/>
      <c r="E653" s="282"/>
      <c r="F653" s="283"/>
      <c r="G653" s="283"/>
      <c r="H653" s="283"/>
      <c r="I653" s="284" t="str">
        <f>IF(ウエア!N317=0,"",ウエア!E317)</f>
        <v/>
      </c>
      <c r="J653" s="283" t="str">
        <f>IF(ウエア!N317=0,"",ウエア!N317)</f>
        <v/>
      </c>
      <c r="K653" s="283"/>
      <c r="L653" s="283"/>
      <c r="M653" s="283"/>
      <c r="N653" s="283"/>
      <c r="O653" s="283"/>
      <c r="P653" s="283"/>
      <c r="Q653" s="283"/>
      <c r="R653" s="283"/>
      <c r="S653" s="273">
        <v>652</v>
      </c>
    </row>
    <row r="654" spans="1:19" s="85" customFormat="1" ht="15.75">
      <c r="A654" s="274" t="str">
        <f>IFERROR(IF(J654&lt;&gt;"",MAX($A$1:A653)+1,""),"")</f>
        <v/>
      </c>
      <c r="B654" s="275" t="str">
        <f>IFERROR(IF(J654="","",_xlfn.CONCAT($Y$2,_xlfn.CONCAT(IF(LEN(ドッグキャリー!$K$2)=1,0,""),ドッグキャリー!$K$2,_xlfn.CONCAT(IF(LEN(ドッグキャリー!$N$2)=1,0,""),ドッグキャリー!$N$2)))),"")</f>
        <v/>
      </c>
      <c r="C654" s="282"/>
      <c r="D654" s="282"/>
      <c r="E654" s="282"/>
      <c r="F654" s="283"/>
      <c r="G654" s="283"/>
      <c r="H654" s="283"/>
      <c r="I654" s="284" t="str">
        <f>IF(ウエア!N318=0,"",ウエア!E318)</f>
        <v/>
      </c>
      <c r="J654" s="283" t="str">
        <f>IF(ウエア!N318=0,"",ウエア!N318)</f>
        <v/>
      </c>
      <c r="K654" s="283"/>
      <c r="L654" s="283"/>
      <c r="M654" s="283"/>
      <c r="N654" s="283"/>
      <c r="O654" s="283"/>
      <c r="P654" s="283"/>
      <c r="Q654" s="283"/>
      <c r="R654" s="283"/>
      <c r="S654" s="273">
        <v>653</v>
      </c>
    </row>
    <row r="655" spans="1:19" s="85" customFormat="1" ht="15.75">
      <c r="A655" s="274" t="str">
        <f>IFERROR(IF(J655&lt;&gt;"",MAX($A$1:A654)+1,""),"")</f>
        <v/>
      </c>
      <c r="B655" s="275" t="str">
        <f>IFERROR(IF(J655="","",_xlfn.CONCAT($Y$2,_xlfn.CONCAT(IF(LEN(ドッグキャリー!$K$2)=1,0,""),ドッグキャリー!$K$2,_xlfn.CONCAT(IF(LEN(ドッグキャリー!$N$2)=1,0,""),ドッグキャリー!$N$2)))),"")</f>
        <v/>
      </c>
      <c r="C655" s="282"/>
      <c r="D655" s="282"/>
      <c r="E655" s="282"/>
      <c r="F655" s="283"/>
      <c r="G655" s="283"/>
      <c r="H655" s="283"/>
      <c r="I655" s="284" t="str">
        <f>IF(ウエア!N319=0,"",ウエア!E319)</f>
        <v/>
      </c>
      <c r="J655" s="283" t="str">
        <f>IF(ウエア!N319=0,"",ウエア!N319)</f>
        <v/>
      </c>
      <c r="K655" s="283"/>
      <c r="L655" s="283"/>
      <c r="M655" s="283"/>
      <c r="N655" s="283"/>
      <c r="O655" s="283"/>
      <c r="P655" s="283"/>
      <c r="Q655" s="283"/>
      <c r="R655" s="283"/>
      <c r="S655" s="273">
        <v>654</v>
      </c>
    </row>
    <row r="656" spans="1:19" s="85" customFormat="1" ht="15.75">
      <c r="A656" s="274" t="str">
        <f>IFERROR(IF(J656&lt;&gt;"",MAX($A$1:A655)+1,""),"")</f>
        <v/>
      </c>
      <c r="B656" s="275" t="str">
        <f>IFERROR(IF(J656="","",_xlfn.CONCAT($Y$2,_xlfn.CONCAT(IF(LEN(ドッグキャリー!$K$2)=1,0,""),ドッグキャリー!$K$2,_xlfn.CONCAT(IF(LEN(ドッグキャリー!$N$2)=1,0,""),ドッグキャリー!$N$2)))),"")</f>
        <v/>
      </c>
      <c r="C656" s="282"/>
      <c r="D656" s="282"/>
      <c r="E656" s="282"/>
      <c r="F656" s="283"/>
      <c r="G656" s="283"/>
      <c r="H656" s="283"/>
      <c r="I656" s="284" t="str">
        <f>IF(ウエア!N320=0,"",ウエア!E320)</f>
        <v/>
      </c>
      <c r="J656" s="283" t="str">
        <f>IF(ウエア!N320=0,"",ウエア!N320)</f>
        <v/>
      </c>
      <c r="K656" s="283"/>
      <c r="L656" s="283"/>
      <c r="M656" s="283"/>
      <c r="N656" s="283"/>
      <c r="O656" s="283"/>
      <c r="P656" s="283"/>
      <c r="Q656" s="283"/>
      <c r="R656" s="283"/>
      <c r="S656" s="273">
        <v>655</v>
      </c>
    </row>
    <row r="657" spans="1:19" s="85" customFormat="1" ht="15.75">
      <c r="A657" s="274" t="str">
        <f>IFERROR(IF(J657&lt;&gt;"",MAX($A$1:A656)+1,""),"")</f>
        <v/>
      </c>
      <c r="B657" s="275" t="str">
        <f>IFERROR(IF(J657="","",_xlfn.CONCAT($Y$2,_xlfn.CONCAT(IF(LEN(ドッグキャリー!$K$2)=1,0,""),ドッグキャリー!$K$2,_xlfn.CONCAT(IF(LEN(ドッグキャリー!$N$2)=1,0,""),ドッグキャリー!$N$2)))),"")</f>
        <v/>
      </c>
      <c r="C657" s="282"/>
      <c r="D657" s="282"/>
      <c r="E657" s="282"/>
      <c r="F657" s="283"/>
      <c r="G657" s="283"/>
      <c r="H657" s="283"/>
      <c r="I657" s="284" t="str">
        <f>IF(ウエア!N321=0,"",ウエア!E321)</f>
        <v/>
      </c>
      <c r="J657" s="283" t="str">
        <f>IF(ウエア!N321=0,"",ウエア!N321)</f>
        <v/>
      </c>
      <c r="K657" s="283"/>
      <c r="L657" s="283"/>
      <c r="M657" s="283"/>
      <c r="N657" s="283"/>
      <c r="O657" s="283"/>
      <c r="P657" s="283"/>
      <c r="Q657" s="283"/>
      <c r="R657" s="283"/>
      <c r="S657" s="273">
        <v>656</v>
      </c>
    </row>
    <row r="658" spans="1:19" s="85" customFormat="1" ht="15.75">
      <c r="A658" s="274" t="str">
        <f>IFERROR(IF(J658&lt;&gt;"",MAX($A$1:A657)+1,""),"")</f>
        <v/>
      </c>
      <c r="B658" s="275" t="str">
        <f>IFERROR(IF(J658="","",_xlfn.CONCAT($Y$2,_xlfn.CONCAT(IF(LEN(ドッグキャリー!$K$2)=1,0,""),ドッグキャリー!$K$2,_xlfn.CONCAT(IF(LEN(ドッグキャリー!$N$2)=1,0,""),ドッグキャリー!$N$2)))),"")</f>
        <v/>
      </c>
      <c r="C658" s="282"/>
      <c r="D658" s="282"/>
      <c r="E658" s="282"/>
      <c r="F658" s="283"/>
      <c r="G658" s="283"/>
      <c r="H658" s="283"/>
      <c r="I658" s="284" t="str">
        <f>IF(ウエア!N322=0,"",ウエア!E322)</f>
        <v/>
      </c>
      <c r="J658" s="283" t="str">
        <f>IF(ウエア!N322=0,"",ウエア!N322)</f>
        <v/>
      </c>
      <c r="K658" s="283"/>
      <c r="L658" s="283"/>
      <c r="M658" s="283"/>
      <c r="N658" s="283"/>
      <c r="O658" s="283"/>
      <c r="P658" s="283"/>
      <c r="Q658" s="283"/>
      <c r="R658" s="283"/>
      <c r="S658" s="273">
        <v>657</v>
      </c>
    </row>
    <row r="659" spans="1:19" s="85" customFormat="1" ht="15.75">
      <c r="A659" s="274" t="str">
        <f>IFERROR(IF(J659&lt;&gt;"",MAX($A$1:A658)+1,""),"")</f>
        <v/>
      </c>
      <c r="B659" s="275" t="str">
        <f>IFERROR(IF(J659="","",_xlfn.CONCAT($Y$2,_xlfn.CONCAT(IF(LEN(ドッグキャリー!$K$2)=1,0,""),ドッグキャリー!$K$2,_xlfn.CONCAT(IF(LEN(ドッグキャリー!$N$2)=1,0,""),ドッグキャリー!$N$2)))),"")</f>
        <v/>
      </c>
      <c r="C659" s="282"/>
      <c r="D659" s="282"/>
      <c r="E659" s="282"/>
      <c r="F659" s="283"/>
      <c r="G659" s="283"/>
      <c r="H659" s="283"/>
      <c r="I659" s="284" t="str">
        <f>IF(ウエア!N323=0,"",ウエア!E323)</f>
        <v/>
      </c>
      <c r="J659" s="283" t="str">
        <f>IF(ウエア!N323=0,"",ウエア!N323)</f>
        <v/>
      </c>
      <c r="K659" s="283"/>
      <c r="L659" s="283"/>
      <c r="M659" s="283"/>
      <c r="N659" s="283"/>
      <c r="O659" s="283"/>
      <c r="P659" s="283"/>
      <c r="Q659" s="283"/>
      <c r="R659" s="283"/>
      <c r="S659" s="273">
        <v>658</v>
      </c>
    </row>
    <row r="660" spans="1:19" s="85" customFormat="1" ht="15.75">
      <c r="A660" s="274" t="str">
        <f>IFERROR(IF(J660&lt;&gt;"",MAX($A$1:A659)+1,""),"")</f>
        <v/>
      </c>
      <c r="B660" s="275" t="str">
        <f>IFERROR(IF(J660="","",_xlfn.CONCAT($Y$2,_xlfn.CONCAT(IF(LEN(ドッグキャリー!$K$2)=1,0,""),ドッグキャリー!$K$2,_xlfn.CONCAT(IF(LEN(ドッグキャリー!$N$2)=1,0,""),ドッグキャリー!$N$2)))),"")</f>
        <v/>
      </c>
      <c r="C660" s="282"/>
      <c r="D660" s="282"/>
      <c r="E660" s="282"/>
      <c r="F660" s="283"/>
      <c r="G660" s="283"/>
      <c r="H660" s="283"/>
      <c r="I660" s="284" t="str">
        <f>IF(ウエア!N324=0,"",ウエア!E324)</f>
        <v/>
      </c>
      <c r="J660" s="283" t="str">
        <f>IF(ウエア!N324=0,"",ウエア!N324)</f>
        <v/>
      </c>
      <c r="K660" s="283"/>
      <c r="L660" s="283"/>
      <c r="M660" s="283"/>
      <c r="N660" s="283"/>
      <c r="O660" s="283"/>
      <c r="P660" s="283"/>
      <c r="Q660" s="283"/>
      <c r="R660" s="283"/>
      <c r="S660" s="273">
        <v>659</v>
      </c>
    </row>
    <row r="661" spans="1:19" s="85" customFormat="1" ht="15.75">
      <c r="A661" s="274" t="str">
        <f>IFERROR(IF(J661&lt;&gt;"",MAX($A$1:A660)+1,""),"")</f>
        <v/>
      </c>
      <c r="B661" s="275" t="str">
        <f>IFERROR(IF(J661="","",_xlfn.CONCAT($Y$2,_xlfn.CONCAT(IF(LEN(ドッグキャリー!$K$2)=1,0,""),ドッグキャリー!$K$2,_xlfn.CONCAT(IF(LEN(ドッグキャリー!$N$2)=1,0,""),ドッグキャリー!$N$2)))),"")</f>
        <v/>
      </c>
      <c r="C661" s="282"/>
      <c r="D661" s="282"/>
      <c r="E661" s="282"/>
      <c r="F661" s="283"/>
      <c r="G661" s="283"/>
      <c r="H661" s="283"/>
      <c r="I661" s="284" t="str">
        <f>IF(ウエア!N325=0,"",ウエア!E325)</f>
        <v/>
      </c>
      <c r="J661" s="283" t="str">
        <f>IF(ウエア!N325=0,"",ウエア!N325)</f>
        <v/>
      </c>
      <c r="K661" s="283"/>
      <c r="L661" s="283"/>
      <c r="M661" s="283"/>
      <c r="N661" s="283"/>
      <c r="O661" s="283"/>
      <c r="P661" s="283"/>
      <c r="Q661" s="283"/>
      <c r="R661" s="283"/>
      <c r="S661" s="273">
        <v>660</v>
      </c>
    </row>
    <row r="662" spans="1:19" s="85" customFormat="1" ht="15.75">
      <c r="A662" s="274" t="str">
        <f>IFERROR(IF(J662&lt;&gt;"",MAX($A$1:A661)+1,""),"")</f>
        <v/>
      </c>
      <c r="B662" s="275" t="str">
        <f>IFERROR(IF(J662="","",_xlfn.CONCAT($Y$2,_xlfn.CONCAT(IF(LEN(ドッグキャリー!$K$2)=1,0,""),ドッグキャリー!$K$2,_xlfn.CONCAT(IF(LEN(ドッグキャリー!$N$2)=1,0,""),ドッグキャリー!$N$2)))),"")</f>
        <v/>
      </c>
      <c r="C662" s="282"/>
      <c r="D662" s="282"/>
      <c r="E662" s="282"/>
      <c r="F662" s="283"/>
      <c r="G662" s="283"/>
      <c r="H662" s="283"/>
      <c r="I662" s="284" t="str">
        <f>IF(ウエア!N326=0,"",ウエア!E326)</f>
        <v/>
      </c>
      <c r="J662" s="283" t="str">
        <f>IF(ウエア!N326=0,"",ウエア!N326)</f>
        <v/>
      </c>
      <c r="K662" s="283"/>
      <c r="L662" s="283"/>
      <c r="M662" s="283"/>
      <c r="N662" s="283"/>
      <c r="O662" s="283"/>
      <c r="P662" s="283"/>
      <c r="Q662" s="283"/>
      <c r="R662" s="283"/>
      <c r="S662" s="273">
        <v>661</v>
      </c>
    </row>
    <row r="663" spans="1:19" s="85" customFormat="1" ht="15.75">
      <c r="A663" s="274" t="str">
        <f>IFERROR(IF(J663&lt;&gt;"",MAX($A$1:A662)+1,""),"")</f>
        <v/>
      </c>
      <c r="B663" s="275" t="str">
        <f>IFERROR(IF(J663="","",_xlfn.CONCAT($Y$2,_xlfn.CONCAT(IF(LEN(ドッグキャリー!$K$2)=1,0,""),ドッグキャリー!$K$2,_xlfn.CONCAT(IF(LEN(ドッグキャリー!$N$2)=1,0,""),ドッグキャリー!$N$2)))),"")</f>
        <v/>
      </c>
      <c r="C663" s="282"/>
      <c r="D663" s="282"/>
      <c r="E663" s="282"/>
      <c r="F663" s="283"/>
      <c r="G663" s="283"/>
      <c r="H663" s="283"/>
      <c r="I663" s="284" t="str">
        <f>IF(ウエア!N327=0,"",ウエア!E327)</f>
        <v/>
      </c>
      <c r="J663" s="283" t="str">
        <f>IF(ウエア!N327=0,"",ウエア!N327)</f>
        <v/>
      </c>
      <c r="K663" s="283"/>
      <c r="L663" s="283"/>
      <c r="M663" s="283"/>
      <c r="N663" s="283"/>
      <c r="O663" s="283"/>
      <c r="P663" s="283"/>
      <c r="Q663" s="283"/>
      <c r="R663" s="283"/>
      <c r="S663" s="273">
        <v>662</v>
      </c>
    </row>
    <row r="664" spans="1:19" s="85" customFormat="1" ht="15.75">
      <c r="A664" s="274" t="str">
        <f>IFERROR(IF(J664&lt;&gt;"",MAX($A$1:A663)+1,""),"")</f>
        <v/>
      </c>
      <c r="B664" s="275" t="str">
        <f>IFERROR(IF(J664="","",_xlfn.CONCAT($Y$2,_xlfn.CONCAT(IF(LEN(ドッグキャリー!$K$2)=1,0,""),ドッグキャリー!$K$2,_xlfn.CONCAT(IF(LEN(ドッグキャリー!$N$2)=1,0,""),ドッグキャリー!$N$2)))),"")</f>
        <v/>
      </c>
      <c r="C664" s="282"/>
      <c r="D664" s="282"/>
      <c r="E664" s="282"/>
      <c r="F664" s="283"/>
      <c r="G664" s="283"/>
      <c r="H664" s="283"/>
      <c r="I664" s="284" t="str">
        <f>IF(ウエア!N328=0,"",ウエア!E328)</f>
        <v/>
      </c>
      <c r="J664" s="283" t="str">
        <f>IF(ウエア!N328=0,"",ウエア!N328)</f>
        <v/>
      </c>
      <c r="K664" s="283"/>
      <c r="L664" s="283"/>
      <c r="M664" s="283"/>
      <c r="N664" s="283"/>
      <c r="O664" s="283"/>
      <c r="P664" s="283"/>
      <c r="Q664" s="283"/>
      <c r="R664" s="283"/>
      <c r="S664" s="273">
        <v>663</v>
      </c>
    </row>
    <row r="665" spans="1:19" s="85" customFormat="1" ht="15.75">
      <c r="A665" s="274" t="str">
        <f>IFERROR(IF(J665&lt;&gt;"",MAX($A$1:A664)+1,""),"")</f>
        <v/>
      </c>
      <c r="B665" s="275" t="str">
        <f>IFERROR(IF(J665="","",_xlfn.CONCAT($Y$2,_xlfn.CONCAT(IF(LEN(ドッグキャリー!$K$2)=1,0,""),ドッグキャリー!$K$2,_xlfn.CONCAT(IF(LEN(ドッグキャリー!$N$2)=1,0,""),ドッグキャリー!$N$2)))),"")</f>
        <v/>
      </c>
      <c r="C665" s="282"/>
      <c r="D665" s="282"/>
      <c r="E665" s="282"/>
      <c r="F665" s="283"/>
      <c r="G665" s="283"/>
      <c r="H665" s="283"/>
      <c r="I665" s="284" t="str">
        <f>IF(ウエア!N329=0,"",ウエア!E329)</f>
        <v/>
      </c>
      <c r="J665" s="283" t="str">
        <f>IF(ウエア!N329=0,"",ウエア!N329)</f>
        <v/>
      </c>
      <c r="K665" s="283"/>
      <c r="L665" s="283"/>
      <c r="M665" s="283"/>
      <c r="N665" s="283"/>
      <c r="O665" s="283"/>
      <c r="P665" s="283"/>
      <c r="Q665" s="283"/>
      <c r="R665" s="283"/>
      <c r="S665" s="273">
        <v>664</v>
      </c>
    </row>
    <row r="666" spans="1:19" s="85" customFormat="1" ht="15.75">
      <c r="A666" s="274" t="str">
        <f>IFERROR(IF(J666&lt;&gt;"",MAX($A$1:A665)+1,""),"")</f>
        <v/>
      </c>
      <c r="B666" s="275" t="str">
        <f>IFERROR(IF(J666="","",_xlfn.CONCAT($Y$2,_xlfn.CONCAT(IF(LEN(ドッグキャリー!$K$2)=1,0,""),ドッグキャリー!$K$2,_xlfn.CONCAT(IF(LEN(ドッグキャリー!$N$2)=1,0,""),ドッグキャリー!$N$2)))),"")</f>
        <v/>
      </c>
      <c r="C666" s="282"/>
      <c r="D666" s="282"/>
      <c r="E666" s="282"/>
      <c r="F666" s="283"/>
      <c r="G666" s="283"/>
      <c r="H666" s="283"/>
      <c r="I666" s="284" t="str">
        <f>IF(ウエア!N330=0,"",ウエア!E330)</f>
        <v/>
      </c>
      <c r="J666" s="283" t="str">
        <f>IF(ウエア!N330=0,"",ウエア!N330)</f>
        <v/>
      </c>
      <c r="K666" s="283"/>
      <c r="L666" s="283"/>
      <c r="M666" s="283"/>
      <c r="N666" s="283"/>
      <c r="O666" s="283"/>
      <c r="P666" s="283"/>
      <c r="Q666" s="283"/>
      <c r="R666" s="283"/>
      <c r="S666" s="273">
        <v>665</v>
      </c>
    </row>
    <row r="667" spans="1:19" s="85" customFormat="1" ht="15.75">
      <c r="A667" s="274" t="str">
        <f>IFERROR(IF(J667&lt;&gt;"",MAX($A$1:A666)+1,""),"")</f>
        <v/>
      </c>
      <c r="B667" s="275" t="str">
        <f>IFERROR(IF(J667="","",_xlfn.CONCAT($Y$2,_xlfn.CONCAT(IF(LEN(ドッグキャリー!$K$2)=1,0,""),ドッグキャリー!$K$2,_xlfn.CONCAT(IF(LEN(ドッグキャリー!$N$2)=1,0,""),ドッグキャリー!$N$2)))),"")</f>
        <v/>
      </c>
      <c r="C667" s="282"/>
      <c r="D667" s="282"/>
      <c r="E667" s="282"/>
      <c r="F667" s="283"/>
      <c r="G667" s="283"/>
      <c r="H667" s="283"/>
      <c r="I667" s="284" t="str">
        <f>IF(ウエア!N331=0,"",ウエア!E331)</f>
        <v/>
      </c>
      <c r="J667" s="283" t="str">
        <f>IF(ウエア!N331=0,"",ウエア!N331)</f>
        <v/>
      </c>
      <c r="K667" s="283"/>
      <c r="L667" s="283"/>
      <c r="M667" s="283"/>
      <c r="N667" s="283"/>
      <c r="O667" s="283"/>
      <c r="P667" s="283"/>
      <c r="Q667" s="283"/>
      <c r="R667" s="283"/>
      <c r="S667" s="273">
        <v>666</v>
      </c>
    </row>
    <row r="668" spans="1:19" s="85" customFormat="1" ht="15.75">
      <c r="A668" s="274" t="str">
        <f>IFERROR(IF(J668&lt;&gt;"",MAX($A$1:A667)+1,""),"")</f>
        <v/>
      </c>
      <c r="B668" s="275" t="str">
        <f>IFERROR(IF(J668="","",_xlfn.CONCAT($Y$2,_xlfn.CONCAT(IF(LEN(ドッグキャリー!$K$2)=1,0,""),ドッグキャリー!$K$2,_xlfn.CONCAT(IF(LEN(ドッグキャリー!$N$2)=1,0,""),ドッグキャリー!$N$2)))),"")</f>
        <v/>
      </c>
      <c r="C668" s="282"/>
      <c r="D668" s="282"/>
      <c r="E668" s="282"/>
      <c r="F668" s="283"/>
      <c r="G668" s="283"/>
      <c r="H668" s="283"/>
      <c r="I668" s="284" t="str">
        <f>IF(ウエア!N332=0,"",ウエア!E332)</f>
        <v/>
      </c>
      <c r="J668" s="283" t="str">
        <f>IF(ウエア!N332=0,"",ウエア!N332)</f>
        <v/>
      </c>
      <c r="K668" s="283"/>
      <c r="L668" s="283"/>
      <c r="M668" s="283"/>
      <c r="N668" s="283"/>
      <c r="O668" s="283"/>
      <c r="P668" s="283"/>
      <c r="Q668" s="283"/>
      <c r="R668" s="283"/>
      <c r="S668" s="273">
        <v>667</v>
      </c>
    </row>
    <row r="669" spans="1:19" s="85" customFormat="1" ht="15.75">
      <c r="A669" s="274" t="str">
        <f>IFERROR(IF(J669&lt;&gt;"",MAX($A$1:A668)+1,""),"")</f>
        <v/>
      </c>
      <c r="B669" s="275" t="str">
        <f>IFERROR(IF(J669="","",_xlfn.CONCAT($Y$2,_xlfn.CONCAT(IF(LEN(ドッグキャリー!$K$2)=1,0,""),ドッグキャリー!$K$2,_xlfn.CONCAT(IF(LEN(ドッグキャリー!$N$2)=1,0,""),ドッグキャリー!$N$2)))),"")</f>
        <v/>
      </c>
      <c r="C669" s="282"/>
      <c r="D669" s="282"/>
      <c r="E669" s="282"/>
      <c r="F669" s="283"/>
      <c r="G669" s="283"/>
      <c r="H669" s="283"/>
      <c r="I669" s="284" t="str">
        <f>IF(ウエア!N333=0,"",ウエア!E333)</f>
        <v/>
      </c>
      <c r="J669" s="283" t="str">
        <f>IF(ウエア!N333=0,"",ウエア!N333)</f>
        <v/>
      </c>
      <c r="K669" s="283"/>
      <c r="L669" s="283"/>
      <c r="M669" s="283"/>
      <c r="N669" s="283"/>
      <c r="O669" s="283"/>
      <c r="P669" s="283"/>
      <c r="Q669" s="283"/>
      <c r="R669" s="283"/>
      <c r="S669" s="273">
        <v>668</v>
      </c>
    </row>
    <row r="670" spans="1:19" s="85" customFormat="1" ht="15.75">
      <c r="A670" s="274" t="str">
        <f>IFERROR(IF(J670&lt;&gt;"",MAX($A$1:A669)+1,""),"")</f>
        <v/>
      </c>
      <c r="B670" s="275" t="str">
        <f>IFERROR(IF(J670="","",_xlfn.CONCAT($Y$2,_xlfn.CONCAT(IF(LEN(ドッグキャリー!$K$2)=1,0,""),ドッグキャリー!$K$2,_xlfn.CONCAT(IF(LEN(ドッグキャリー!$N$2)=1,0,""),ドッグキャリー!$N$2)))),"")</f>
        <v/>
      </c>
      <c r="C670" s="282"/>
      <c r="D670" s="282"/>
      <c r="E670" s="282"/>
      <c r="F670" s="283"/>
      <c r="G670" s="283"/>
      <c r="H670" s="283"/>
      <c r="I670" s="284" t="str">
        <f>IF(ウエア!N334=0,"",ウエア!E334)</f>
        <v/>
      </c>
      <c r="J670" s="283" t="str">
        <f>IF(ウエア!N334=0,"",ウエア!N334)</f>
        <v/>
      </c>
      <c r="K670" s="283"/>
      <c r="L670" s="283"/>
      <c r="M670" s="283"/>
      <c r="N670" s="283"/>
      <c r="O670" s="283"/>
      <c r="P670" s="283"/>
      <c r="Q670" s="283"/>
      <c r="R670" s="283"/>
      <c r="S670" s="273">
        <v>669</v>
      </c>
    </row>
    <row r="671" spans="1:19" s="85" customFormat="1" ht="15.75">
      <c r="A671" s="274" t="str">
        <f>IFERROR(IF(J671&lt;&gt;"",MAX($A$1:A670)+1,""),"")</f>
        <v/>
      </c>
      <c r="B671" s="275" t="str">
        <f>IFERROR(IF(J671="","",_xlfn.CONCAT($Y$2,_xlfn.CONCAT(IF(LEN(ドッグキャリー!$K$2)=1,0,""),ドッグキャリー!$K$2,_xlfn.CONCAT(IF(LEN(ドッグキャリー!$N$2)=1,0,""),ドッグキャリー!$N$2)))),"")</f>
        <v/>
      </c>
      <c r="C671" s="282"/>
      <c r="D671" s="282"/>
      <c r="E671" s="282"/>
      <c r="F671" s="283"/>
      <c r="G671" s="283"/>
      <c r="H671" s="283"/>
      <c r="I671" s="284" t="str">
        <f>IF(ウエア!N335=0,"",ウエア!E335)</f>
        <v/>
      </c>
      <c r="J671" s="283" t="str">
        <f>IF(ウエア!N335=0,"",ウエア!N335)</f>
        <v/>
      </c>
      <c r="K671" s="283"/>
      <c r="L671" s="283"/>
      <c r="M671" s="283"/>
      <c r="N671" s="283"/>
      <c r="O671" s="283"/>
      <c r="P671" s="283"/>
      <c r="Q671" s="283"/>
      <c r="R671" s="283"/>
      <c r="S671" s="273">
        <v>670</v>
      </c>
    </row>
    <row r="672" spans="1:19" s="85" customFormat="1" ht="15.75">
      <c r="A672" s="274" t="str">
        <f>IFERROR(IF(J672&lt;&gt;"",MAX($A$1:A671)+1,""),"")</f>
        <v/>
      </c>
      <c r="B672" s="275" t="str">
        <f>IFERROR(IF(J672="","",_xlfn.CONCAT($Y$2,_xlfn.CONCAT(IF(LEN(ドッグキャリー!$K$2)=1,0,""),ドッグキャリー!$K$2,_xlfn.CONCAT(IF(LEN(ドッグキャリー!$N$2)=1,0,""),ドッグキャリー!$N$2)))),"")</f>
        <v/>
      </c>
      <c r="C672" s="282"/>
      <c r="D672" s="282"/>
      <c r="E672" s="282"/>
      <c r="F672" s="283"/>
      <c r="G672" s="283"/>
      <c r="H672" s="283"/>
      <c r="I672" s="284" t="str">
        <f>IF(ウエア!N336=0,"",ウエア!E336)</f>
        <v/>
      </c>
      <c r="J672" s="283" t="str">
        <f>IF(ウエア!N336=0,"",ウエア!N336)</f>
        <v/>
      </c>
      <c r="K672" s="283"/>
      <c r="L672" s="283"/>
      <c r="M672" s="283"/>
      <c r="N672" s="283"/>
      <c r="O672" s="283"/>
      <c r="P672" s="283"/>
      <c r="Q672" s="283"/>
      <c r="R672" s="283"/>
      <c r="S672" s="273">
        <v>671</v>
      </c>
    </row>
    <row r="673" spans="1:19" s="85" customFormat="1" ht="15.75">
      <c r="A673" s="274" t="str">
        <f>IFERROR(IF(J673&lt;&gt;"",MAX($A$1:A672)+1,""),"")</f>
        <v/>
      </c>
      <c r="B673" s="275" t="str">
        <f>IFERROR(IF(J673="","",_xlfn.CONCAT($Y$2,_xlfn.CONCAT(IF(LEN(ドッグキャリー!$K$2)=1,0,""),ドッグキャリー!$K$2,_xlfn.CONCAT(IF(LEN(ドッグキャリー!$N$2)=1,0,""),ドッグキャリー!$N$2)))),"")</f>
        <v/>
      </c>
      <c r="C673" s="282"/>
      <c r="D673" s="282"/>
      <c r="E673" s="282"/>
      <c r="F673" s="283"/>
      <c r="G673" s="283"/>
      <c r="H673" s="283"/>
      <c r="I673" s="284" t="str">
        <f>IF(ウエア!N337=0,"",ウエア!E337)</f>
        <v/>
      </c>
      <c r="J673" s="283" t="str">
        <f>IF(ウエア!N337=0,"",ウエア!N337)</f>
        <v/>
      </c>
      <c r="K673" s="283"/>
      <c r="L673" s="283"/>
      <c r="M673" s="283"/>
      <c r="N673" s="283"/>
      <c r="O673" s="283"/>
      <c r="P673" s="283"/>
      <c r="Q673" s="283"/>
      <c r="R673" s="283"/>
      <c r="S673" s="273">
        <v>672</v>
      </c>
    </row>
    <row r="674" spans="1:19" s="85" customFormat="1" ht="15.75">
      <c r="A674" s="274" t="str">
        <f>IFERROR(IF(J674&lt;&gt;"",MAX($A$1:A673)+1,""),"")</f>
        <v/>
      </c>
      <c r="B674" s="275" t="str">
        <f>IFERROR(IF(J674="","",_xlfn.CONCAT($Y$2,_xlfn.CONCAT(IF(LEN(ドッグキャリー!$K$2)=1,0,""),ドッグキャリー!$K$2,_xlfn.CONCAT(IF(LEN(ドッグキャリー!$N$2)=1,0,""),ドッグキャリー!$N$2)))),"")</f>
        <v/>
      </c>
      <c r="C674" s="282"/>
      <c r="D674" s="282"/>
      <c r="E674" s="282"/>
      <c r="F674" s="283"/>
      <c r="G674" s="283"/>
      <c r="H674" s="283"/>
      <c r="I674" s="284" t="str">
        <f>IF(ウエア!N338=0,"",ウエア!E338)</f>
        <v/>
      </c>
      <c r="J674" s="283" t="str">
        <f>IF(ウエア!N338=0,"",ウエア!N338)</f>
        <v/>
      </c>
      <c r="K674" s="283"/>
      <c r="L674" s="283"/>
      <c r="M674" s="283"/>
      <c r="N674" s="283"/>
      <c r="O674" s="283"/>
      <c r="P674" s="283"/>
      <c r="Q674" s="283"/>
      <c r="R674" s="283"/>
      <c r="S674" s="273">
        <v>673</v>
      </c>
    </row>
    <row r="675" spans="1:19" s="85" customFormat="1" ht="15.75">
      <c r="A675" s="274" t="str">
        <f>IFERROR(IF(J675&lt;&gt;"",MAX($A$1:A674)+1,""),"")</f>
        <v/>
      </c>
      <c r="B675" s="275" t="str">
        <f>IFERROR(IF(J675="","",_xlfn.CONCAT($Y$2,_xlfn.CONCAT(IF(LEN(ドッグキャリー!$K$2)=1,0,""),ドッグキャリー!$K$2,_xlfn.CONCAT(IF(LEN(ドッグキャリー!$N$2)=1,0,""),ドッグキャリー!$N$2)))),"")</f>
        <v/>
      </c>
      <c r="C675" s="282"/>
      <c r="D675" s="282"/>
      <c r="E675" s="282"/>
      <c r="F675" s="283"/>
      <c r="G675" s="283"/>
      <c r="H675" s="283"/>
      <c r="I675" s="284" t="str">
        <f>IF(ウエア!N339=0,"",ウエア!E339)</f>
        <v/>
      </c>
      <c r="J675" s="283" t="str">
        <f>IF(ウエア!N339=0,"",ウエア!N339)</f>
        <v/>
      </c>
      <c r="K675" s="283"/>
      <c r="L675" s="283"/>
      <c r="M675" s="283"/>
      <c r="N675" s="283"/>
      <c r="O675" s="283"/>
      <c r="P675" s="283"/>
      <c r="Q675" s="283"/>
      <c r="R675" s="283"/>
      <c r="S675" s="273">
        <v>674</v>
      </c>
    </row>
    <row r="676" spans="1:19" s="85" customFormat="1" ht="15.75">
      <c r="A676" s="274" t="str">
        <f>IFERROR(IF(J676&lt;&gt;"",MAX($A$1:A675)+1,""),"")</f>
        <v/>
      </c>
      <c r="B676" s="275" t="str">
        <f>IFERROR(IF(J676="","",_xlfn.CONCAT($Y$2,_xlfn.CONCAT(IF(LEN(ドッグキャリー!$K$2)=1,0,""),ドッグキャリー!$K$2,_xlfn.CONCAT(IF(LEN(ドッグキャリー!$N$2)=1,0,""),ドッグキャリー!$N$2)))),"")</f>
        <v/>
      </c>
      <c r="C676" s="282"/>
      <c r="D676" s="282"/>
      <c r="E676" s="282"/>
      <c r="F676" s="283"/>
      <c r="G676" s="283"/>
      <c r="H676" s="283"/>
      <c r="I676" s="284" t="str">
        <f>IF(ウエア!N340=0,"",ウエア!E340)</f>
        <v/>
      </c>
      <c r="J676" s="283" t="str">
        <f>IF(ウエア!N340=0,"",ウエア!N340)</f>
        <v/>
      </c>
      <c r="K676" s="283"/>
      <c r="L676" s="283"/>
      <c r="M676" s="283"/>
      <c r="N676" s="283"/>
      <c r="O676" s="283"/>
      <c r="P676" s="283"/>
      <c r="Q676" s="283"/>
      <c r="R676" s="283"/>
      <c r="S676" s="273">
        <v>675</v>
      </c>
    </row>
    <row r="677" spans="1:19" s="85" customFormat="1" ht="15.75">
      <c r="A677" s="274" t="str">
        <f>IFERROR(IF(J677&lt;&gt;"",MAX($A$1:A676)+1,""),"")</f>
        <v/>
      </c>
      <c r="B677" s="275" t="str">
        <f>IFERROR(IF(J677="","",_xlfn.CONCAT($Y$2,_xlfn.CONCAT(IF(LEN(ドッグキャリー!$K$2)=1,0,""),ドッグキャリー!$K$2,_xlfn.CONCAT(IF(LEN(ドッグキャリー!$N$2)=1,0,""),ドッグキャリー!$N$2)))),"")</f>
        <v/>
      </c>
      <c r="C677" s="282"/>
      <c r="D677" s="282"/>
      <c r="E677" s="282"/>
      <c r="F677" s="283"/>
      <c r="G677" s="283"/>
      <c r="H677" s="283"/>
      <c r="I677" s="284" t="str">
        <f>IF(ウエア!N341=0,"",ウエア!E341)</f>
        <v/>
      </c>
      <c r="J677" s="283" t="str">
        <f>IF(ウエア!N341=0,"",ウエア!N341)</f>
        <v/>
      </c>
      <c r="K677" s="283"/>
      <c r="L677" s="283"/>
      <c r="M677" s="283"/>
      <c r="N677" s="283"/>
      <c r="O677" s="283"/>
      <c r="P677" s="283"/>
      <c r="Q677" s="283"/>
      <c r="R677" s="283"/>
      <c r="S677" s="273">
        <v>676</v>
      </c>
    </row>
    <row r="678" spans="1:19" s="85" customFormat="1" ht="15.75">
      <c r="A678" s="274" t="str">
        <f>IFERROR(IF(J678&lt;&gt;"",MAX($A$1:A677)+1,""),"")</f>
        <v/>
      </c>
      <c r="B678" s="275" t="str">
        <f>IFERROR(IF(J678="","",_xlfn.CONCAT($Y$2,_xlfn.CONCAT(IF(LEN(ドッグキャリー!$K$2)=1,0,""),ドッグキャリー!$K$2,_xlfn.CONCAT(IF(LEN(ドッグキャリー!$N$2)=1,0,""),ドッグキャリー!$N$2)))),"")</f>
        <v/>
      </c>
      <c r="C678" s="282"/>
      <c r="D678" s="282"/>
      <c r="E678" s="282"/>
      <c r="F678" s="283"/>
      <c r="G678" s="283"/>
      <c r="H678" s="283"/>
      <c r="I678" s="284"/>
      <c r="J678" s="283"/>
      <c r="K678" s="283"/>
      <c r="L678" s="283"/>
      <c r="M678" s="283"/>
      <c r="N678" s="283"/>
      <c r="O678" s="283"/>
      <c r="P678" s="283"/>
      <c r="Q678" s="283"/>
      <c r="R678" s="283"/>
      <c r="S678" s="273">
        <v>677</v>
      </c>
    </row>
    <row r="679" spans="1:19" s="85" customFormat="1" ht="15.75">
      <c r="A679" s="274" t="str">
        <f>IFERROR(IF(J679&lt;&gt;"",MAX($A$1:A678)+1,""),"")</f>
        <v/>
      </c>
      <c r="B679" s="275" t="str">
        <f>IFERROR(IF(J679="","",_xlfn.CONCAT($Y$2,_xlfn.CONCAT(IF(LEN(ドッグキャリー!$K$2)=1,0,""),ドッグキャリー!$K$2,_xlfn.CONCAT(IF(LEN(ドッグキャリー!$N$2)=1,0,""),ドッグキャリー!$N$2)))),"")</f>
        <v/>
      </c>
      <c r="C679" s="282"/>
      <c r="D679" s="282"/>
      <c r="E679" s="282"/>
      <c r="F679" s="283"/>
      <c r="G679" s="283"/>
      <c r="H679" s="283"/>
      <c r="I679" s="284"/>
      <c r="J679" s="283"/>
      <c r="K679" s="283"/>
      <c r="L679" s="283"/>
      <c r="M679" s="283"/>
      <c r="N679" s="283"/>
      <c r="O679" s="283"/>
      <c r="P679" s="283"/>
      <c r="Q679" s="283"/>
      <c r="R679" s="283"/>
      <c r="S679" s="273">
        <v>678</v>
      </c>
    </row>
    <row r="680" spans="1:19" s="85" customFormat="1" ht="15.75">
      <c r="A680" s="274" t="str">
        <f>IFERROR(IF(J680&lt;&gt;"",MAX($A$1:A679)+1,""),"")</f>
        <v/>
      </c>
      <c r="B680" s="275" t="str">
        <f>IFERROR(IF(J680="","",_xlfn.CONCAT($Y$2,_xlfn.CONCAT(IF(LEN(ドッグキャリー!$K$2)=1,0,""),ドッグキャリー!$K$2,_xlfn.CONCAT(IF(LEN(ドッグキャリー!$N$2)=1,0,""),ドッグキャリー!$N$2)))),"")</f>
        <v/>
      </c>
      <c r="C680" s="282"/>
      <c r="D680" s="282"/>
      <c r="E680" s="282"/>
      <c r="F680" s="283"/>
      <c r="G680" s="283"/>
      <c r="H680" s="283"/>
      <c r="I680" s="284"/>
      <c r="J680" s="283"/>
      <c r="K680" s="283"/>
      <c r="L680" s="283"/>
      <c r="M680" s="283"/>
      <c r="N680" s="283"/>
      <c r="O680" s="283"/>
      <c r="P680" s="283"/>
      <c r="Q680" s="283"/>
      <c r="R680" s="283"/>
      <c r="S680" s="273">
        <v>679</v>
      </c>
    </row>
    <row r="681" spans="1:19" s="85" customFormat="1" ht="15.75">
      <c r="A681" s="274" t="str">
        <f>IFERROR(IF(J681&lt;&gt;"",MAX($A$1:A680)+1,""),"")</f>
        <v/>
      </c>
      <c r="B681" s="275" t="str">
        <f>IFERROR(IF(J681="","",_xlfn.CONCAT($Y$2,_xlfn.CONCAT(IF(LEN(ドッグキャリー!$K$2)=1,0,""),ドッグキャリー!$K$2,_xlfn.CONCAT(IF(LEN(ドッグキャリー!$N$2)=1,0,""),ドッグキャリー!$N$2)))),"")</f>
        <v/>
      </c>
      <c r="C681" s="282"/>
      <c r="D681" s="282"/>
      <c r="E681" s="282"/>
      <c r="F681" s="283"/>
      <c r="G681" s="283"/>
      <c r="H681" s="283"/>
      <c r="I681" s="284"/>
      <c r="J681" s="283"/>
      <c r="K681" s="283"/>
      <c r="L681" s="283"/>
      <c r="M681" s="283"/>
      <c r="N681" s="283"/>
      <c r="O681" s="283"/>
      <c r="P681" s="283"/>
      <c r="Q681" s="283"/>
      <c r="R681" s="283"/>
      <c r="S681" s="273">
        <v>680</v>
      </c>
    </row>
    <row r="682" spans="1:19" s="85" customFormat="1" ht="15.75">
      <c r="A682" s="274" t="str">
        <f>IFERROR(IF(J682&lt;&gt;"",MAX($A$1:A681)+1,""),"")</f>
        <v/>
      </c>
      <c r="B682" s="275" t="str">
        <f>IFERROR(IF(J682="","",_xlfn.CONCAT($Y$2,_xlfn.CONCAT(IF(LEN(ドッグキャリー!$K$2)=1,0,""),ドッグキャリー!$K$2,_xlfn.CONCAT(IF(LEN(ドッグキャリー!$N$2)=1,0,""),ドッグキャリー!$N$2)))),"")</f>
        <v/>
      </c>
      <c r="C682" s="282"/>
      <c r="D682" s="282"/>
      <c r="E682" s="282"/>
      <c r="F682" s="283"/>
      <c r="G682" s="283"/>
      <c r="H682" s="283"/>
      <c r="I682" s="284"/>
      <c r="J682" s="283"/>
      <c r="K682" s="283"/>
      <c r="L682" s="283"/>
      <c r="M682" s="283"/>
      <c r="N682" s="283"/>
      <c r="O682" s="283"/>
      <c r="P682" s="283"/>
      <c r="Q682" s="283"/>
      <c r="R682" s="283"/>
      <c r="S682" s="273">
        <v>681</v>
      </c>
    </row>
    <row r="683" spans="1:19" s="85" customFormat="1" ht="15.75">
      <c r="A683" s="274" t="str">
        <f>IFERROR(IF(J683&lt;&gt;"",MAX($A$1:A682)+1,""),"")</f>
        <v/>
      </c>
      <c r="B683" s="275" t="str">
        <f>IFERROR(IF(J683="","",_xlfn.CONCAT($Y$2,_xlfn.CONCAT(IF(LEN(ドッグキャリー!$K$2)=1,0,""),ドッグキャリー!$K$2,_xlfn.CONCAT(IF(LEN(ドッグキャリー!$N$2)=1,0,""),ドッグキャリー!$N$2)))),"")</f>
        <v/>
      </c>
      <c r="C683" s="282"/>
      <c r="D683" s="282"/>
      <c r="E683" s="282"/>
      <c r="F683" s="283"/>
      <c r="G683" s="283"/>
      <c r="H683" s="283"/>
      <c r="I683" s="284"/>
      <c r="J683" s="283"/>
      <c r="K683" s="283"/>
      <c r="L683" s="283"/>
      <c r="M683" s="283"/>
      <c r="N683" s="283"/>
      <c r="O683" s="283"/>
      <c r="P683" s="283"/>
      <c r="Q683" s="283"/>
      <c r="R683" s="283"/>
      <c r="S683" s="273">
        <v>682</v>
      </c>
    </row>
    <row r="684" spans="1:19" s="85" customFormat="1" ht="15.75">
      <c r="A684" s="274" t="str">
        <f>IFERROR(IF(J684&lt;&gt;"",MAX($A$1:A683)+1,""),"")</f>
        <v/>
      </c>
      <c r="B684" s="275" t="str">
        <f>IFERROR(IF(J684="","",_xlfn.CONCAT($Y$2,_xlfn.CONCAT(IF(LEN(ドッグキャリー!$K$2)=1,0,""),ドッグキャリー!$K$2,_xlfn.CONCAT(IF(LEN(ドッグキャリー!$N$2)=1,0,""),ドッグキャリー!$N$2)))),"")</f>
        <v/>
      </c>
      <c r="C684" s="282"/>
      <c r="D684" s="282"/>
      <c r="E684" s="282"/>
      <c r="F684" s="283"/>
      <c r="G684" s="283"/>
      <c r="H684" s="283"/>
      <c r="I684" s="284"/>
      <c r="J684" s="283"/>
      <c r="K684" s="283"/>
      <c r="L684" s="283"/>
      <c r="M684" s="283"/>
      <c r="N684" s="283"/>
      <c r="O684" s="283"/>
      <c r="P684" s="283"/>
      <c r="Q684" s="283"/>
      <c r="R684" s="283"/>
      <c r="S684" s="273">
        <v>683</v>
      </c>
    </row>
    <row r="685" spans="1:19" s="85" customFormat="1" ht="15.75">
      <c r="A685" s="274" t="str">
        <f>IFERROR(IF(J685&lt;&gt;"",MAX($A$1:A684)+1,""),"")</f>
        <v/>
      </c>
      <c r="B685" s="275" t="str">
        <f>IFERROR(IF(J685="","",_xlfn.CONCAT($Y$2,_xlfn.CONCAT(IF(LEN(ドッグキャリー!$K$2)=1,0,""),ドッグキャリー!$K$2,_xlfn.CONCAT(IF(LEN(ドッグキャリー!$N$2)=1,0,""),ドッグキャリー!$N$2)))),"")</f>
        <v/>
      </c>
      <c r="C685" s="282"/>
      <c r="D685" s="282"/>
      <c r="E685" s="282"/>
      <c r="F685" s="283"/>
      <c r="G685" s="283"/>
      <c r="H685" s="283"/>
      <c r="I685" s="284"/>
      <c r="J685" s="283"/>
      <c r="K685" s="283"/>
      <c r="L685" s="283"/>
      <c r="M685" s="283"/>
      <c r="N685" s="283"/>
      <c r="O685" s="283"/>
      <c r="P685" s="283"/>
      <c r="Q685" s="283"/>
      <c r="R685" s="283"/>
      <c r="S685" s="273">
        <v>684</v>
      </c>
    </row>
    <row r="686" spans="1:19" s="85" customFormat="1" ht="15.75">
      <c r="A686" s="274" t="str">
        <f>IFERROR(IF(J686&lt;&gt;"",MAX($A$1:A685)+1,""),"")</f>
        <v/>
      </c>
      <c r="B686" s="275" t="str">
        <f>IFERROR(IF(J686="","",_xlfn.CONCAT($Y$2,_xlfn.CONCAT(IF(LEN(ドッグキャリー!$K$2)=1,0,""),ドッグキャリー!$K$2,_xlfn.CONCAT(IF(LEN(ドッグキャリー!$N$2)=1,0,""),ドッグキャリー!$N$2)))),"")</f>
        <v/>
      </c>
      <c r="C686" s="282"/>
      <c r="D686" s="282"/>
      <c r="E686" s="282"/>
      <c r="F686" s="283"/>
      <c r="G686" s="283"/>
      <c r="H686" s="283"/>
      <c r="I686" s="284"/>
      <c r="J686" s="283"/>
      <c r="K686" s="283"/>
      <c r="L686" s="283"/>
      <c r="M686" s="283"/>
      <c r="N686" s="283"/>
      <c r="O686" s="283"/>
      <c r="P686" s="283"/>
      <c r="Q686" s="283"/>
      <c r="R686" s="283"/>
      <c r="S686" s="273">
        <v>685</v>
      </c>
    </row>
    <row r="687" spans="1:19" s="85" customFormat="1" ht="15.75">
      <c r="A687" s="274" t="str">
        <f>IFERROR(IF(J687&lt;&gt;"",MAX($A$1:A686)+1,""),"")</f>
        <v/>
      </c>
      <c r="B687" s="275" t="str">
        <f>IFERROR(IF(J687="","",_xlfn.CONCAT($Y$2,_xlfn.CONCAT(IF(LEN(ドッグキャリー!$K$2)=1,0,""),ドッグキャリー!$K$2,_xlfn.CONCAT(IF(LEN(ドッグキャリー!$N$2)=1,0,""),ドッグキャリー!$N$2)))),"")</f>
        <v/>
      </c>
      <c r="C687" s="282"/>
      <c r="D687" s="282"/>
      <c r="E687" s="282"/>
      <c r="F687" s="283"/>
      <c r="G687" s="283"/>
      <c r="H687" s="283"/>
      <c r="I687" s="284"/>
      <c r="J687" s="283"/>
      <c r="K687" s="283"/>
      <c r="L687" s="283"/>
      <c r="M687" s="283"/>
      <c r="N687" s="283"/>
      <c r="O687" s="283"/>
      <c r="P687" s="283"/>
      <c r="Q687" s="283"/>
      <c r="R687" s="283"/>
      <c r="S687" s="273">
        <v>686</v>
      </c>
    </row>
    <row r="688" spans="1:19" s="85" customFormat="1" ht="15.75">
      <c r="A688" s="274" t="str">
        <f>IFERROR(IF(J688&lt;&gt;"",MAX($A$1:A687)+1,""),"")</f>
        <v/>
      </c>
      <c r="B688" s="275" t="str">
        <f>IFERROR(IF(J688="","",_xlfn.CONCAT($Y$2,_xlfn.CONCAT(IF(LEN(ドッグキャリー!$K$2)=1,0,""),ドッグキャリー!$K$2,_xlfn.CONCAT(IF(LEN(ドッグキャリー!$N$2)=1,0,""),ドッグキャリー!$N$2)))),"")</f>
        <v/>
      </c>
      <c r="C688" s="282"/>
      <c r="D688" s="282"/>
      <c r="E688" s="282"/>
      <c r="F688" s="283"/>
      <c r="G688" s="283"/>
      <c r="H688" s="283"/>
      <c r="I688" s="284"/>
      <c r="J688" s="283"/>
      <c r="K688" s="283"/>
      <c r="L688" s="283"/>
      <c r="M688" s="283"/>
      <c r="N688" s="283"/>
      <c r="O688" s="283"/>
      <c r="P688" s="283"/>
      <c r="Q688" s="283"/>
      <c r="R688" s="283"/>
      <c r="S688" s="273">
        <v>687</v>
      </c>
    </row>
    <row r="689" spans="1:19" s="85" customFormat="1" ht="15.75">
      <c r="A689" s="274" t="str">
        <f>IFERROR(IF(J689&lt;&gt;"",MAX($A$1:A688)+1,""),"")</f>
        <v/>
      </c>
      <c r="B689" s="275" t="str">
        <f>IFERROR(IF(J689="","",_xlfn.CONCAT($Y$2,_xlfn.CONCAT(IF(LEN(ドッグキャリー!$K$2)=1,0,""),ドッグキャリー!$K$2,_xlfn.CONCAT(IF(LEN(ドッグキャリー!$N$2)=1,0,""),ドッグキャリー!$N$2)))),"")</f>
        <v/>
      </c>
      <c r="C689" s="282"/>
      <c r="D689" s="282"/>
      <c r="E689" s="282"/>
      <c r="F689" s="283"/>
      <c r="G689" s="283"/>
      <c r="H689" s="283"/>
      <c r="I689" s="284"/>
      <c r="J689" s="283"/>
      <c r="K689" s="283"/>
      <c r="L689" s="283"/>
      <c r="M689" s="283"/>
      <c r="N689" s="283"/>
      <c r="O689" s="283"/>
      <c r="P689" s="283"/>
      <c r="Q689" s="283"/>
      <c r="R689" s="283"/>
      <c r="S689" s="273">
        <v>688</v>
      </c>
    </row>
    <row r="690" spans="1:19" s="85" customFormat="1" ht="15.75">
      <c r="A690" s="274" t="str">
        <f>IFERROR(IF(J690&lt;&gt;"",MAX($A$1:A689)+1,""),"")</f>
        <v/>
      </c>
      <c r="B690" s="275" t="str">
        <f>IFERROR(IF(J690="","",_xlfn.CONCAT($Y$2,_xlfn.CONCAT(IF(LEN(ドッグキャリー!$K$2)=1,0,""),ドッグキャリー!$K$2,_xlfn.CONCAT(IF(LEN(ドッグキャリー!$N$2)=1,0,""),ドッグキャリー!$N$2)))),"")</f>
        <v/>
      </c>
      <c r="C690" s="282"/>
      <c r="D690" s="282"/>
      <c r="E690" s="282"/>
      <c r="F690" s="283"/>
      <c r="G690" s="283"/>
      <c r="H690" s="283"/>
      <c r="I690" s="284"/>
      <c r="J690" s="283"/>
      <c r="K690" s="283"/>
      <c r="L690" s="283"/>
      <c r="M690" s="283"/>
      <c r="N690" s="283"/>
      <c r="O690" s="283"/>
      <c r="P690" s="283"/>
      <c r="Q690" s="283"/>
      <c r="R690" s="283"/>
      <c r="S690" s="273">
        <v>689</v>
      </c>
    </row>
    <row r="691" spans="1:19" s="85" customFormat="1" ht="15.75">
      <c r="A691" s="274" t="str">
        <f>IFERROR(IF(J691&lt;&gt;"",MAX($A$1:A690)+1,""),"")</f>
        <v/>
      </c>
      <c r="B691" s="275" t="str">
        <f>IFERROR(IF(J691="","",_xlfn.CONCAT($Y$2,_xlfn.CONCAT(IF(LEN(ドッグキャリー!$K$2)=1,0,""),ドッグキャリー!$K$2,_xlfn.CONCAT(IF(LEN(ドッグキャリー!$N$2)=1,0,""),ドッグキャリー!$N$2)))),"")</f>
        <v/>
      </c>
      <c r="C691" s="282"/>
      <c r="D691" s="282"/>
      <c r="E691" s="282"/>
      <c r="F691" s="283"/>
      <c r="G691" s="283"/>
      <c r="H691" s="283"/>
      <c r="I691" s="284"/>
      <c r="J691" s="283"/>
      <c r="K691" s="283"/>
      <c r="L691" s="283"/>
      <c r="M691" s="283"/>
      <c r="N691" s="283"/>
      <c r="O691" s="283"/>
      <c r="P691" s="283"/>
      <c r="Q691" s="283"/>
      <c r="R691" s="283"/>
      <c r="S691" s="273">
        <v>690</v>
      </c>
    </row>
    <row r="692" spans="1:19" s="85" customFormat="1" ht="15.75">
      <c r="A692" s="274" t="str">
        <f>IFERROR(IF(J692&lt;&gt;"",MAX($A$1:A691)+1,""),"")</f>
        <v/>
      </c>
      <c r="B692" s="275" t="str">
        <f>IFERROR(IF(J692="","",_xlfn.CONCAT($Y$2,_xlfn.CONCAT(IF(LEN(ドッグキャリー!$K$2)=1,0,""),ドッグキャリー!$K$2,_xlfn.CONCAT(IF(LEN(ドッグキャリー!$N$2)=1,0,""),ドッグキャリー!$N$2)))),"")</f>
        <v/>
      </c>
      <c r="C692" s="282"/>
      <c r="D692" s="282"/>
      <c r="E692" s="282"/>
      <c r="F692" s="283"/>
      <c r="G692" s="283"/>
      <c r="H692" s="283"/>
      <c r="I692" s="284"/>
      <c r="J692" s="283"/>
      <c r="K692" s="283"/>
      <c r="L692" s="283"/>
      <c r="M692" s="283"/>
      <c r="N692" s="283"/>
      <c r="O692" s="283"/>
      <c r="P692" s="283"/>
      <c r="Q692" s="283"/>
      <c r="R692" s="283"/>
      <c r="S692" s="273">
        <v>691</v>
      </c>
    </row>
    <row r="693" spans="1:19" s="85" customFormat="1" ht="15.75">
      <c r="A693" s="274" t="str">
        <f>IFERROR(IF(J693&lt;&gt;"",MAX($A$1:A692)+1,""),"")</f>
        <v/>
      </c>
      <c r="B693" s="275" t="str">
        <f>IFERROR(IF(J693="","",_xlfn.CONCAT($Y$2,_xlfn.CONCAT(IF(LEN(ドッグキャリー!$K$2)=1,0,""),ドッグキャリー!$K$2,_xlfn.CONCAT(IF(LEN(ドッグキャリー!$N$2)=1,0,""),ドッグキャリー!$N$2)))),"")</f>
        <v/>
      </c>
      <c r="C693" s="282"/>
      <c r="D693" s="282"/>
      <c r="E693" s="282"/>
      <c r="F693" s="283"/>
      <c r="G693" s="283"/>
      <c r="H693" s="283"/>
      <c r="I693" s="284"/>
      <c r="J693" s="283"/>
      <c r="K693" s="283"/>
      <c r="L693" s="283"/>
      <c r="M693" s="283"/>
      <c r="N693" s="283"/>
      <c r="O693" s="283"/>
      <c r="P693" s="283"/>
      <c r="Q693" s="283"/>
      <c r="R693" s="283"/>
      <c r="S693" s="273">
        <v>692</v>
      </c>
    </row>
    <row r="694" spans="1:19" s="85" customFormat="1" ht="15.75">
      <c r="A694" s="274" t="str">
        <f>IFERROR(IF(J694&lt;&gt;"",MAX($A$1:A693)+1,""),"")</f>
        <v/>
      </c>
      <c r="B694" s="275" t="str">
        <f>IFERROR(IF(J694="","",_xlfn.CONCAT($Y$2,_xlfn.CONCAT(IF(LEN(ドッグキャリー!$K$2)=1,0,""),ドッグキャリー!$K$2,_xlfn.CONCAT(IF(LEN(ドッグキャリー!$N$2)=1,0,""),ドッグキャリー!$N$2)))),"")</f>
        <v/>
      </c>
      <c r="C694" s="282"/>
      <c r="D694" s="282"/>
      <c r="E694" s="282"/>
      <c r="F694" s="283"/>
      <c r="G694" s="283"/>
      <c r="H694" s="283"/>
      <c r="I694" s="284"/>
      <c r="J694" s="283"/>
      <c r="K694" s="283"/>
      <c r="L694" s="283"/>
      <c r="M694" s="283"/>
      <c r="N694" s="283"/>
      <c r="O694" s="283"/>
      <c r="P694" s="283"/>
      <c r="Q694" s="283"/>
      <c r="R694" s="283"/>
      <c r="S694" s="273">
        <v>693</v>
      </c>
    </row>
    <row r="695" spans="1:19" s="85" customFormat="1" ht="15.75">
      <c r="A695" s="274" t="str">
        <f>IFERROR(IF(J695&lt;&gt;"",MAX($A$1:A694)+1,""),"")</f>
        <v/>
      </c>
      <c r="B695" s="275" t="str">
        <f>IFERROR(IF(J695="","",_xlfn.CONCAT($Y$2,_xlfn.CONCAT(IF(LEN(ドッグキャリー!$K$2)=1,0,""),ドッグキャリー!$K$2,_xlfn.CONCAT(IF(LEN(ドッグキャリー!$N$2)=1,0,""),ドッグキャリー!$N$2)))),"")</f>
        <v/>
      </c>
      <c r="C695" s="282"/>
      <c r="D695" s="282"/>
      <c r="E695" s="282"/>
      <c r="F695" s="283"/>
      <c r="G695" s="283"/>
      <c r="H695" s="283"/>
      <c r="I695" s="284"/>
      <c r="J695" s="283"/>
      <c r="K695" s="283"/>
      <c r="L695" s="283"/>
      <c r="M695" s="283"/>
      <c r="N695" s="283"/>
      <c r="O695" s="283"/>
      <c r="P695" s="283"/>
      <c r="Q695" s="283"/>
      <c r="R695" s="283"/>
      <c r="S695" s="273">
        <v>694</v>
      </c>
    </row>
    <row r="696" spans="1:19" s="85" customFormat="1" ht="15.75">
      <c r="A696" s="274" t="str">
        <f>IFERROR(IF(J696&lt;&gt;"",MAX($A$1:A695)+1,""),"")</f>
        <v/>
      </c>
      <c r="B696" s="275" t="str">
        <f>IFERROR(IF(J696="","",_xlfn.CONCAT($Y$2,_xlfn.CONCAT(IF(LEN(ドッグキャリー!$K$2)=1,0,""),ドッグキャリー!$K$2,_xlfn.CONCAT(IF(LEN(ドッグキャリー!$N$2)=1,0,""),ドッグキャリー!$N$2)))),"")</f>
        <v/>
      </c>
      <c r="C696" s="282"/>
      <c r="D696" s="282"/>
      <c r="E696" s="282"/>
      <c r="F696" s="283"/>
      <c r="G696" s="283"/>
      <c r="H696" s="283"/>
      <c r="I696" s="284"/>
      <c r="J696" s="283"/>
      <c r="K696" s="283"/>
      <c r="L696" s="283"/>
      <c r="M696" s="283"/>
      <c r="N696" s="283"/>
      <c r="O696" s="283"/>
      <c r="P696" s="283"/>
      <c r="Q696" s="283"/>
      <c r="R696" s="283"/>
      <c r="S696" s="273">
        <v>695</v>
      </c>
    </row>
    <row r="697" spans="1:19" s="85" customFormat="1" ht="15.75">
      <c r="A697" s="274" t="str">
        <f>IFERROR(IF(J697&lt;&gt;"",MAX($A$1:A696)+1,""),"")</f>
        <v/>
      </c>
      <c r="B697" s="275" t="str">
        <f>IFERROR(IF(J697="","",_xlfn.CONCAT($Y$2,_xlfn.CONCAT(IF(LEN(ドッグキャリー!$K$2)=1,0,""),ドッグキャリー!$K$2,_xlfn.CONCAT(IF(LEN(ドッグキャリー!$N$2)=1,0,""),ドッグキャリー!$N$2)))),"")</f>
        <v/>
      </c>
      <c r="C697" s="282"/>
      <c r="D697" s="282"/>
      <c r="E697" s="282"/>
      <c r="F697" s="283"/>
      <c r="G697" s="283"/>
      <c r="H697" s="283"/>
      <c r="I697" s="284"/>
      <c r="J697" s="283"/>
      <c r="K697" s="283"/>
      <c r="L697" s="283"/>
      <c r="M697" s="283"/>
      <c r="N697" s="283"/>
      <c r="O697" s="283"/>
      <c r="P697" s="283"/>
      <c r="Q697" s="283"/>
      <c r="R697" s="283"/>
      <c r="S697" s="273">
        <v>696</v>
      </c>
    </row>
    <row r="698" spans="1:19" s="85" customFormat="1" ht="15.75">
      <c r="A698" s="274" t="str">
        <f>IFERROR(IF(J698&lt;&gt;"",MAX($A$1:A697)+1,""),"")</f>
        <v/>
      </c>
      <c r="B698" s="275" t="str">
        <f>IFERROR(IF(J698="","",_xlfn.CONCAT($Y$2,_xlfn.CONCAT(IF(LEN(ドッグキャリー!$K$2)=1,0,""),ドッグキャリー!$K$2,_xlfn.CONCAT(IF(LEN(ドッグキャリー!$N$2)=1,0,""),ドッグキャリー!$N$2)))),"")</f>
        <v/>
      </c>
      <c r="C698" s="282"/>
      <c r="D698" s="282"/>
      <c r="E698" s="282"/>
      <c r="F698" s="283"/>
      <c r="G698" s="283"/>
      <c r="H698" s="283"/>
      <c r="I698" s="284"/>
      <c r="J698" s="283"/>
      <c r="K698" s="283"/>
      <c r="L698" s="283"/>
      <c r="M698" s="283"/>
      <c r="N698" s="283"/>
      <c r="O698" s="283"/>
      <c r="P698" s="283"/>
      <c r="Q698" s="283"/>
      <c r="R698" s="283"/>
      <c r="S698" s="273">
        <v>697</v>
      </c>
    </row>
    <row r="699" spans="1:19" s="85" customFormat="1" ht="15.75">
      <c r="A699" s="274" t="str">
        <f>IFERROR(IF(J699&lt;&gt;"",MAX($A$1:A698)+1,""),"")</f>
        <v/>
      </c>
      <c r="B699" s="275" t="str">
        <f>IFERROR(IF(J699="","",_xlfn.CONCAT($Y$2,_xlfn.CONCAT(IF(LEN(ドッグキャリー!$K$2)=1,0,""),ドッグキャリー!$K$2,_xlfn.CONCAT(IF(LEN(ドッグキャリー!$N$2)=1,0,""),ドッグキャリー!$N$2)))),"")</f>
        <v/>
      </c>
      <c r="C699" s="282"/>
      <c r="D699" s="282"/>
      <c r="E699" s="282"/>
      <c r="F699" s="283"/>
      <c r="G699" s="283"/>
      <c r="H699" s="283"/>
      <c r="I699" s="284"/>
      <c r="J699" s="283"/>
      <c r="K699" s="283"/>
      <c r="L699" s="283"/>
      <c r="M699" s="283"/>
      <c r="N699" s="283"/>
      <c r="O699" s="283"/>
      <c r="P699" s="283"/>
      <c r="Q699" s="283"/>
      <c r="R699" s="283"/>
      <c r="S699" s="273">
        <v>698</v>
      </c>
    </row>
    <row r="700" spans="1:19" s="85" customFormat="1" ht="15.75">
      <c r="A700" s="274" t="str">
        <f>IFERROR(IF(J700&lt;&gt;"",MAX($A$1:A699)+1,""),"")</f>
        <v/>
      </c>
      <c r="B700" s="275" t="str">
        <f>IFERROR(IF(J700="","",_xlfn.CONCAT($Y$2,_xlfn.CONCAT(IF(LEN(ドッグキャリー!$K$2)=1,0,""),ドッグキャリー!$K$2,_xlfn.CONCAT(IF(LEN(ドッグキャリー!$N$2)=1,0,""),ドッグキャリー!$N$2)))),"")</f>
        <v/>
      </c>
      <c r="C700" s="282"/>
      <c r="D700" s="282"/>
      <c r="E700" s="282"/>
      <c r="F700" s="283"/>
      <c r="G700" s="283"/>
      <c r="H700" s="283"/>
      <c r="I700" s="284"/>
      <c r="J700" s="283"/>
      <c r="K700" s="283"/>
      <c r="L700" s="283"/>
      <c r="M700" s="283"/>
      <c r="N700" s="283"/>
      <c r="O700" s="283"/>
      <c r="P700" s="283"/>
      <c r="Q700" s="283"/>
      <c r="R700" s="283"/>
      <c r="S700" s="273">
        <v>699</v>
      </c>
    </row>
    <row r="701" spans="1:19" s="85" customFormat="1" ht="15.75">
      <c r="A701" s="274" t="str">
        <f>IFERROR(IF(J701&lt;&gt;"",MAX($A$1:A700)+1,""),"")</f>
        <v/>
      </c>
      <c r="B701" s="275" t="str">
        <f>IFERROR(IF(J701="","",_xlfn.CONCAT($Y$2,_xlfn.CONCAT(IF(LEN(ドッグキャリー!$K$2)=1,0,""),ドッグキャリー!$K$2,_xlfn.CONCAT(IF(LEN(ドッグキャリー!$N$2)=1,0,""),ドッグキャリー!$N$2)))),"")</f>
        <v/>
      </c>
      <c r="C701" s="282"/>
      <c r="D701" s="282"/>
      <c r="E701" s="282"/>
      <c r="F701" s="283"/>
      <c r="G701" s="283"/>
      <c r="H701" s="283"/>
      <c r="I701" s="284"/>
      <c r="J701" s="283"/>
      <c r="K701" s="283"/>
      <c r="L701" s="283"/>
      <c r="M701" s="283"/>
      <c r="N701" s="283"/>
      <c r="O701" s="283"/>
      <c r="P701" s="283"/>
      <c r="Q701" s="283"/>
      <c r="R701" s="283"/>
      <c r="S701" s="273">
        <v>700</v>
      </c>
    </row>
    <row r="702" spans="1:19" s="85" customFormat="1" ht="15.75">
      <c r="A702" s="274" t="str">
        <f>IFERROR(IF(J702&lt;&gt;"",MAX($A$1:A701)+1,""),"")</f>
        <v/>
      </c>
      <c r="B702" s="275" t="str">
        <f>IFERROR(IF(J702="","",_xlfn.CONCAT($Y$2,_xlfn.CONCAT(IF(LEN(ドッグキャリー!$K$2)=1,0,""),ドッグキャリー!$K$2,_xlfn.CONCAT(IF(LEN(ドッグキャリー!$N$2)=1,0,""),ドッグキャリー!$N$2)))),"")</f>
        <v/>
      </c>
      <c r="C702" s="282"/>
      <c r="D702" s="282"/>
      <c r="E702" s="282"/>
      <c r="F702" s="283"/>
      <c r="G702" s="283"/>
      <c r="H702" s="283"/>
      <c r="I702" s="284"/>
      <c r="J702" s="283"/>
      <c r="K702" s="283"/>
      <c r="L702" s="283"/>
      <c r="M702" s="283"/>
      <c r="N702" s="283"/>
      <c r="O702" s="283"/>
      <c r="P702" s="283"/>
      <c r="Q702" s="283"/>
      <c r="R702" s="283"/>
      <c r="S702" s="273">
        <v>701</v>
      </c>
    </row>
    <row r="703" spans="1:19" s="85" customFormat="1" ht="15.75">
      <c r="A703" s="274" t="str">
        <f>IFERROR(IF(J703&lt;&gt;"",MAX($A$1:A702)+1,""),"")</f>
        <v/>
      </c>
      <c r="B703" s="275" t="str">
        <f>IFERROR(IF(J703="","",_xlfn.CONCAT($Y$2,_xlfn.CONCAT(IF(LEN(ドッグキャリー!$K$2)=1,0,""),ドッグキャリー!$K$2,_xlfn.CONCAT(IF(LEN(ドッグキャリー!$N$2)=1,0,""),ドッグキャリー!$N$2)))),"")</f>
        <v/>
      </c>
      <c r="C703" s="282"/>
      <c r="D703" s="282"/>
      <c r="E703" s="282"/>
      <c r="F703" s="283"/>
      <c r="G703" s="283"/>
      <c r="H703" s="283"/>
      <c r="I703" s="284"/>
      <c r="J703" s="283"/>
      <c r="K703" s="283"/>
      <c r="L703" s="283"/>
      <c r="M703" s="283"/>
      <c r="N703" s="283"/>
      <c r="O703" s="283"/>
      <c r="P703" s="283"/>
      <c r="Q703" s="283"/>
      <c r="R703" s="283"/>
      <c r="S703" s="273">
        <v>702</v>
      </c>
    </row>
    <row r="704" spans="1:19" s="85" customFormat="1" ht="15.75">
      <c r="A704" s="274" t="str">
        <f>IFERROR(IF(J704&lt;&gt;"",MAX($A$1:A703)+1,""),"")</f>
        <v/>
      </c>
      <c r="B704" s="275" t="str">
        <f>IFERROR(IF(J704="","",_xlfn.CONCAT($Y$2,_xlfn.CONCAT(IF(LEN(ドッグキャリー!$K$2)=1,0,""),ドッグキャリー!$K$2,_xlfn.CONCAT(IF(LEN(ドッグキャリー!$N$2)=1,0,""),ドッグキャリー!$N$2)))),"")</f>
        <v/>
      </c>
      <c r="C704" s="282"/>
      <c r="D704" s="282"/>
      <c r="E704" s="282"/>
      <c r="F704" s="283"/>
      <c r="G704" s="283"/>
      <c r="H704" s="283"/>
      <c r="I704" s="284"/>
      <c r="J704" s="283"/>
      <c r="K704" s="283"/>
      <c r="L704" s="283"/>
      <c r="M704" s="283"/>
      <c r="N704" s="283"/>
      <c r="O704" s="283"/>
      <c r="P704" s="283"/>
      <c r="Q704" s="283"/>
      <c r="R704" s="283"/>
      <c r="S704" s="273">
        <v>703</v>
      </c>
    </row>
    <row r="705" spans="1:19" s="85" customFormat="1" ht="15.75">
      <c r="A705" s="274" t="str">
        <f>IFERROR(IF(J705&lt;&gt;"",MAX($A$1:A704)+1,""),"")</f>
        <v/>
      </c>
      <c r="B705" s="275" t="str">
        <f>IFERROR(IF(J705="","",_xlfn.CONCAT($Y$2,_xlfn.CONCAT(IF(LEN(ドッグキャリー!$K$2)=1,0,""),ドッグキャリー!$K$2,_xlfn.CONCAT(IF(LEN(ドッグキャリー!$N$2)=1,0,""),ドッグキャリー!$N$2)))),"")</f>
        <v/>
      </c>
      <c r="C705" s="282"/>
      <c r="D705" s="282"/>
      <c r="E705" s="282"/>
      <c r="F705" s="283"/>
      <c r="G705" s="283"/>
      <c r="H705" s="283"/>
      <c r="I705" s="284"/>
      <c r="J705" s="283"/>
      <c r="K705" s="283"/>
      <c r="L705" s="283"/>
      <c r="M705" s="283"/>
      <c r="N705" s="283"/>
      <c r="O705" s="283"/>
      <c r="P705" s="283"/>
      <c r="Q705" s="283"/>
      <c r="R705" s="283"/>
      <c r="S705" s="273">
        <v>704</v>
      </c>
    </row>
    <row r="706" spans="1:19" s="85" customFormat="1" ht="15.75">
      <c r="A706" s="274" t="str">
        <f>IFERROR(IF(J706&lt;&gt;"",MAX($A$1:A705)+1,""),"")</f>
        <v/>
      </c>
      <c r="B706" s="275" t="str">
        <f>IFERROR(IF(J706="","",_xlfn.CONCAT($Y$2,_xlfn.CONCAT(IF(LEN(ドッグキャリー!$K$2)=1,0,""),ドッグキャリー!$K$2,_xlfn.CONCAT(IF(LEN(ドッグキャリー!$N$2)=1,0,""),ドッグキャリー!$N$2)))),"")</f>
        <v/>
      </c>
      <c r="C706" s="282"/>
      <c r="D706" s="282"/>
      <c r="E706" s="282"/>
      <c r="F706" s="283"/>
      <c r="G706" s="283"/>
      <c r="H706" s="283"/>
      <c r="I706" s="284"/>
      <c r="J706" s="283"/>
      <c r="K706" s="283"/>
      <c r="L706" s="283"/>
      <c r="M706" s="283"/>
      <c r="N706" s="283"/>
      <c r="O706" s="283"/>
      <c r="P706" s="283"/>
      <c r="Q706" s="283"/>
      <c r="R706" s="283"/>
      <c r="S706" s="273">
        <v>705</v>
      </c>
    </row>
    <row r="707" spans="1:19" s="85" customFormat="1" ht="15.75">
      <c r="A707" s="274" t="str">
        <f>IFERROR(IF(J707&lt;&gt;"",MAX($A$1:A706)+1,""),"")</f>
        <v/>
      </c>
      <c r="B707" s="275" t="str">
        <f>IFERROR(IF(J707="","",_xlfn.CONCAT($Y$2,_xlfn.CONCAT(IF(LEN(ドッグキャリー!$K$2)=1,0,""),ドッグキャリー!$K$2,_xlfn.CONCAT(IF(LEN(ドッグキャリー!$N$2)=1,0,""),ドッグキャリー!$N$2)))),"")</f>
        <v/>
      </c>
      <c r="C707" s="282"/>
      <c r="D707" s="282"/>
      <c r="E707" s="282"/>
      <c r="F707" s="283"/>
      <c r="G707" s="283"/>
      <c r="H707" s="283"/>
      <c r="I707" s="284"/>
      <c r="J707" s="283"/>
      <c r="K707" s="283"/>
      <c r="L707" s="283"/>
      <c r="M707" s="283"/>
      <c r="N707" s="283"/>
      <c r="O707" s="283"/>
      <c r="P707" s="283"/>
      <c r="Q707" s="283"/>
      <c r="R707" s="283"/>
      <c r="S707" s="273">
        <v>706</v>
      </c>
    </row>
    <row r="708" spans="1:19" s="85" customFormat="1" ht="15.75">
      <c r="A708" s="274" t="str">
        <f>IFERROR(IF(J708&lt;&gt;"",MAX($A$1:A707)+1,""),"")</f>
        <v/>
      </c>
      <c r="B708" s="275" t="str">
        <f>IFERROR(IF(J708="","",_xlfn.CONCAT($Y$2,_xlfn.CONCAT(IF(LEN(ドッグキャリー!$K$2)=1,0,""),ドッグキャリー!$K$2,_xlfn.CONCAT(IF(LEN(ドッグキャリー!$N$2)=1,0,""),ドッグキャリー!$N$2)))),"")</f>
        <v/>
      </c>
      <c r="C708" s="282"/>
      <c r="D708" s="282"/>
      <c r="E708" s="282"/>
      <c r="F708" s="283"/>
      <c r="G708" s="283"/>
      <c r="H708" s="283"/>
      <c r="I708" s="284"/>
      <c r="J708" s="283"/>
      <c r="K708" s="283"/>
      <c r="L708" s="283"/>
      <c r="M708" s="283"/>
      <c r="N708" s="283"/>
      <c r="O708" s="283"/>
      <c r="P708" s="283"/>
      <c r="Q708" s="283"/>
      <c r="R708" s="283"/>
      <c r="S708" s="273">
        <v>707</v>
      </c>
    </row>
    <row r="709" spans="1:19" s="85" customFormat="1" ht="15.75">
      <c r="A709" s="274" t="str">
        <f>IFERROR(IF(J709&lt;&gt;"",MAX($A$1:A708)+1,""),"")</f>
        <v/>
      </c>
      <c r="B709" s="275" t="str">
        <f>IFERROR(IF(J709="","",_xlfn.CONCAT($Y$2,_xlfn.CONCAT(IF(LEN(ドッグキャリー!$K$2)=1,0,""),ドッグキャリー!$K$2,_xlfn.CONCAT(IF(LEN(ドッグキャリー!$N$2)=1,0,""),ドッグキャリー!$N$2)))),"")</f>
        <v/>
      </c>
      <c r="C709" s="282"/>
      <c r="D709" s="282"/>
      <c r="E709" s="282"/>
      <c r="F709" s="283"/>
      <c r="G709" s="283"/>
      <c r="H709" s="283"/>
      <c r="I709" s="284"/>
      <c r="J709" s="283"/>
      <c r="K709" s="283"/>
      <c r="L709" s="283"/>
      <c r="M709" s="283"/>
      <c r="N709" s="283"/>
      <c r="O709" s="283"/>
      <c r="P709" s="283"/>
      <c r="Q709" s="283"/>
      <c r="R709" s="283"/>
      <c r="S709" s="273">
        <v>708</v>
      </c>
    </row>
    <row r="710" spans="1:19" s="85" customFormat="1" ht="15.75">
      <c r="A710" s="274" t="str">
        <f>IFERROR(IF(J710&lt;&gt;"",MAX($A$1:A709)+1,""),"")</f>
        <v/>
      </c>
      <c r="B710" s="275" t="str">
        <f>IFERROR(IF(J710="","",_xlfn.CONCAT($Y$2,_xlfn.CONCAT(IF(LEN(ドッグキャリー!$K$2)=1,0,""),ドッグキャリー!$K$2,_xlfn.CONCAT(IF(LEN(ドッグキャリー!$N$2)=1,0,""),ドッグキャリー!$N$2)))),"")</f>
        <v/>
      </c>
      <c r="C710" s="282"/>
      <c r="D710" s="282"/>
      <c r="E710" s="282"/>
      <c r="F710" s="283"/>
      <c r="G710" s="283"/>
      <c r="H710" s="283"/>
      <c r="I710" s="284"/>
      <c r="J710" s="283"/>
      <c r="K710" s="283"/>
      <c r="L710" s="283"/>
      <c r="M710" s="283"/>
      <c r="N710" s="283"/>
      <c r="O710" s="283"/>
      <c r="P710" s="283"/>
      <c r="Q710" s="283"/>
      <c r="R710" s="283"/>
      <c r="S710" s="273">
        <v>709</v>
      </c>
    </row>
    <row r="711" spans="1:19" s="85" customFormat="1" ht="15.75">
      <c r="A711" s="274" t="str">
        <f>IFERROR(IF(J711&lt;&gt;"",MAX($A$1:A710)+1,""),"")</f>
        <v/>
      </c>
      <c r="B711" s="275" t="str">
        <f>IFERROR(IF(J711="","",_xlfn.CONCAT($Y$2,_xlfn.CONCAT(IF(LEN(ドッグキャリー!$K$2)=1,0,""),ドッグキャリー!$K$2,_xlfn.CONCAT(IF(LEN(ドッグキャリー!$N$2)=1,0,""),ドッグキャリー!$N$2)))),"")</f>
        <v/>
      </c>
      <c r="C711" s="282"/>
      <c r="D711" s="282"/>
      <c r="E711" s="282"/>
      <c r="F711" s="283"/>
      <c r="G711" s="283"/>
      <c r="H711" s="283"/>
      <c r="I711" s="284"/>
      <c r="J711" s="283"/>
      <c r="K711" s="283"/>
      <c r="L711" s="283"/>
      <c r="M711" s="283"/>
      <c r="N711" s="283"/>
      <c r="O711" s="283"/>
      <c r="P711" s="283"/>
      <c r="Q711" s="283"/>
      <c r="R711" s="283"/>
      <c r="S711" s="273">
        <v>710</v>
      </c>
    </row>
    <row r="712" spans="1:19" s="85" customFormat="1" ht="15.75">
      <c r="A712" s="274" t="str">
        <f>IFERROR(IF(J712&lt;&gt;"",MAX($A$1:A711)+1,""),"")</f>
        <v/>
      </c>
      <c r="B712" s="275" t="str">
        <f>IFERROR(IF(J712="","",_xlfn.CONCAT($Y$2,_xlfn.CONCAT(IF(LEN(ドッグキャリー!$K$2)=1,0,""),ドッグキャリー!$K$2,_xlfn.CONCAT(IF(LEN(ドッグキャリー!$N$2)=1,0,""),ドッグキャリー!$N$2)))),"")</f>
        <v/>
      </c>
      <c r="C712" s="282"/>
      <c r="D712" s="282"/>
      <c r="E712" s="282"/>
      <c r="F712" s="283"/>
      <c r="G712" s="283"/>
      <c r="H712" s="283"/>
      <c r="I712" s="284"/>
      <c r="J712" s="283"/>
      <c r="K712" s="283"/>
      <c r="L712" s="283"/>
      <c r="M712" s="283"/>
      <c r="N712" s="283"/>
      <c r="O712" s="283"/>
      <c r="P712" s="283"/>
      <c r="Q712" s="283"/>
      <c r="R712" s="283"/>
      <c r="S712" s="273">
        <v>711</v>
      </c>
    </row>
    <row r="713" spans="1:19" s="85" customFormat="1" ht="15.75">
      <c r="A713" s="274" t="str">
        <f>IFERROR(IF(J713&lt;&gt;"",MAX($A$1:A712)+1,""),"")</f>
        <v/>
      </c>
      <c r="B713" s="275" t="str">
        <f>IFERROR(IF(J713="","",_xlfn.CONCAT($Y$2,_xlfn.CONCAT(IF(LEN(ドッグキャリー!$K$2)=1,0,""),ドッグキャリー!$K$2,_xlfn.CONCAT(IF(LEN(ドッグキャリー!$N$2)=1,0,""),ドッグキャリー!$N$2)))),"")</f>
        <v/>
      </c>
      <c r="C713" s="282"/>
      <c r="D713" s="282"/>
      <c r="E713" s="282"/>
      <c r="F713" s="283"/>
      <c r="G713" s="283"/>
      <c r="H713" s="283"/>
      <c r="I713" s="284"/>
      <c r="J713" s="283"/>
      <c r="K713" s="283"/>
      <c r="L713" s="283"/>
      <c r="M713" s="283"/>
      <c r="N713" s="283"/>
      <c r="O713" s="283"/>
      <c r="P713" s="283"/>
      <c r="Q713" s="283"/>
      <c r="R713" s="283"/>
      <c r="S713" s="273">
        <v>712</v>
      </c>
    </row>
    <row r="714" spans="1:19" s="85" customFormat="1" ht="15.75">
      <c r="A714" s="274" t="str">
        <f>IFERROR(IF(J714&lt;&gt;"",MAX($A$1:A713)+1,""),"")</f>
        <v/>
      </c>
      <c r="B714" s="275" t="str">
        <f>IFERROR(IF(J714="","",_xlfn.CONCAT($Y$2,_xlfn.CONCAT(IF(LEN(ドッグキャリー!$K$2)=1,0,""),ドッグキャリー!$K$2,_xlfn.CONCAT(IF(LEN(ドッグキャリー!$N$2)=1,0,""),ドッグキャリー!$N$2)))),"")</f>
        <v/>
      </c>
      <c r="C714" s="282"/>
      <c r="D714" s="282"/>
      <c r="E714" s="282"/>
      <c r="F714" s="283"/>
      <c r="G714" s="283"/>
      <c r="H714" s="283"/>
      <c r="I714" s="284"/>
      <c r="J714" s="283"/>
      <c r="K714" s="283"/>
      <c r="L714" s="283"/>
      <c r="M714" s="283"/>
      <c r="N714" s="283"/>
      <c r="O714" s="283"/>
      <c r="P714" s="283"/>
      <c r="Q714" s="283"/>
      <c r="R714" s="283"/>
      <c r="S714" s="273">
        <v>713</v>
      </c>
    </row>
    <row r="715" spans="1:19" s="85" customFormat="1" ht="15.75">
      <c r="A715" s="274" t="str">
        <f>IFERROR(IF(J715&lt;&gt;"",MAX($A$1:A714)+1,""),"")</f>
        <v/>
      </c>
      <c r="B715" s="275" t="str">
        <f>IFERROR(IF(J715="","",_xlfn.CONCAT($Y$2,_xlfn.CONCAT(IF(LEN(ドッグキャリー!$K$2)=1,0,""),ドッグキャリー!$K$2,_xlfn.CONCAT(IF(LEN(ドッグキャリー!$N$2)=1,0,""),ドッグキャリー!$N$2)))),"")</f>
        <v/>
      </c>
      <c r="C715" s="282"/>
      <c r="D715" s="282"/>
      <c r="E715" s="282"/>
      <c r="F715" s="283"/>
      <c r="G715" s="283"/>
      <c r="H715" s="283"/>
      <c r="I715" s="284"/>
      <c r="J715" s="283"/>
      <c r="K715" s="283"/>
      <c r="L715" s="283"/>
      <c r="M715" s="283"/>
      <c r="N715" s="283"/>
      <c r="O715" s="283"/>
      <c r="P715" s="283"/>
      <c r="Q715" s="283"/>
      <c r="R715" s="283"/>
      <c r="S715" s="273">
        <v>714</v>
      </c>
    </row>
    <row r="716" spans="1:19" s="85" customFormat="1" ht="15.75">
      <c r="A716" s="274" t="str">
        <f>IFERROR(IF(J716&lt;&gt;"",MAX($A$1:A715)+1,""),"")</f>
        <v/>
      </c>
      <c r="B716" s="275" t="str">
        <f>IFERROR(IF(J716="","",_xlfn.CONCAT($Y$2,_xlfn.CONCAT(IF(LEN(ドッグキャリー!$K$2)=1,0,""),ドッグキャリー!$K$2,_xlfn.CONCAT(IF(LEN(ドッグキャリー!$N$2)=1,0,""),ドッグキャリー!$N$2)))),"")</f>
        <v/>
      </c>
      <c r="C716" s="282"/>
      <c r="D716" s="282"/>
      <c r="E716" s="282"/>
      <c r="F716" s="283"/>
      <c r="G716" s="283"/>
      <c r="H716" s="283"/>
      <c r="I716" s="284"/>
      <c r="J716" s="283"/>
      <c r="K716" s="283"/>
      <c r="L716" s="283"/>
      <c r="M716" s="283"/>
      <c r="N716" s="283"/>
      <c r="O716" s="283"/>
      <c r="P716" s="283"/>
      <c r="Q716" s="283"/>
      <c r="R716" s="283"/>
      <c r="S716" s="273">
        <v>715</v>
      </c>
    </row>
    <row r="717" spans="1:19" s="85" customFormat="1" ht="15.75">
      <c r="A717" s="274" t="str">
        <f>IFERROR(IF(J717&lt;&gt;"",MAX($A$1:A716)+1,""),"")</f>
        <v/>
      </c>
      <c r="B717" s="275" t="str">
        <f>IFERROR(IF(J717="","",_xlfn.CONCAT($Y$2,_xlfn.CONCAT(IF(LEN(ドッグキャリー!$K$2)=1,0,""),ドッグキャリー!$K$2,_xlfn.CONCAT(IF(LEN(ドッグキャリー!$N$2)=1,0,""),ドッグキャリー!$N$2)))),"")</f>
        <v/>
      </c>
      <c r="C717" s="282"/>
      <c r="D717" s="282"/>
      <c r="E717" s="282"/>
      <c r="F717" s="283"/>
      <c r="G717" s="283"/>
      <c r="H717" s="283"/>
      <c r="I717" s="284"/>
      <c r="J717" s="283"/>
      <c r="K717" s="283"/>
      <c r="L717" s="283"/>
      <c r="M717" s="283"/>
      <c r="N717" s="283"/>
      <c r="O717" s="283"/>
      <c r="P717" s="283"/>
      <c r="Q717" s="283"/>
      <c r="R717" s="283"/>
      <c r="S717" s="273">
        <v>716</v>
      </c>
    </row>
    <row r="718" spans="1:19" s="85" customFormat="1" ht="15.75">
      <c r="A718" s="274" t="str">
        <f>IFERROR(IF(J718&lt;&gt;"",MAX($A$1:A717)+1,""),"")</f>
        <v/>
      </c>
      <c r="B718" s="275" t="str">
        <f>IFERROR(IF(J718="","",_xlfn.CONCAT($Y$2,_xlfn.CONCAT(IF(LEN(ドッグキャリー!$K$2)=1,0,""),ドッグキャリー!$K$2,_xlfn.CONCAT(IF(LEN(ドッグキャリー!$N$2)=1,0,""),ドッグキャリー!$N$2)))),"")</f>
        <v/>
      </c>
      <c r="C718" s="282"/>
      <c r="D718" s="282"/>
      <c r="E718" s="282"/>
      <c r="F718" s="283"/>
      <c r="G718" s="283"/>
      <c r="H718" s="283"/>
      <c r="I718" s="284"/>
      <c r="J718" s="283"/>
      <c r="K718" s="283"/>
      <c r="L718" s="283"/>
      <c r="M718" s="283"/>
      <c r="N718" s="283"/>
      <c r="O718" s="283"/>
      <c r="P718" s="283"/>
      <c r="Q718" s="283"/>
      <c r="R718" s="283"/>
      <c r="S718" s="273">
        <v>717</v>
      </c>
    </row>
    <row r="719" spans="1:19" s="85" customFormat="1" ht="15.75">
      <c r="A719" s="274" t="str">
        <f>IFERROR(IF(J719&lt;&gt;"",MAX($A$1:A718)+1,""),"")</f>
        <v/>
      </c>
      <c r="B719" s="275" t="str">
        <f>IFERROR(IF(J719="","",_xlfn.CONCAT($Y$2,_xlfn.CONCAT(IF(LEN(ドッグキャリー!$K$2)=1,0,""),ドッグキャリー!$K$2,_xlfn.CONCAT(IF(LEN(ドッグキャリー!$N$2)=1,0,""),ドッグキャリー!$N$2)))),"")</f>
        <v/>
      </c>
      <c r="C719" s="282"/>
      <c r="D719" s="282"/>
      <c r="E719" s="282"/>
      <c r="F719" s="283"/>
      <c r="G719" s="283"/>
      <c r="H719" s="283"/>
      <c r="I719" s="284"/>
      <c r="J719" s="283"/>
      <c r="K719" s="283"/>
      <c r="L719" s="283"/>
      <c r="M719" s="283"/>
      <c r="N719" s="283"/>
      <c r="O719" s="283"/>
      <c r="P719" s="283"/>
      <c r="Q719" s="283"/>
      <c r="R719" s="283"/>
      <c r="S719" s="273">
        <v>718</v>
      </c>
    </row>
    <row r="720" spans="1:19" s="85" customFormat="1" ht="15.75">
      <c r="A720" s="274" t="str">
        <f>IFERROR(IF(J720&lt;&gt;"",MAX($A$1:A719)+1,""),"")</f>
        <v/>
      </c>
      <c r="B720" s="275" t="str">
        <f>IFERROR(IF(J720="","",_xlfn.CONCAT($Y$2,_xlfn.CONCAT(IF(LEN(ドッグキャリー!$K$2)=1,0,""),ドッグキャリー!$K$2,_xlfn.CONCAT(IF(LEN(ドッグキャリー!$N$2)=1,0,""),ドッグキャリー!$N$2)))),"")</f>
        <v/>
      </c>
      <c r="C720" s="282"/>
      <c r="D720" s="282"/>
      <c r="E720" s="282"/>
      <c r="F720" s="283"/>
      <c r="G720" s="283"/>
      <c r="H720" s="283"/>
      <c r="I720" s="284"/>
      <c r="J720" s="283"/>
      <c r="K720" s="283"/>
      <c r="L720" s="283"/>
      <c r="M720" s="283"/>
      <c r="N720" s="283"/>
      <c r="O720" s="283"/>
      <c r="P720" s="283"/>
      <c r="Q720" s="283"/>
      <c r="R720" s="283"/>
      <c r="S720" s="273">
        <v>719</v>
      </c>
    </row>
    <row r="721" spans="1:19" s="85" customFormat="1" ht="15.75">
      <c r="A721" s="274" t="str">
        <f>IFERROR(IF(J721&lt;&gt;"",MAX($A$1:A720)+1,""),"")</f>
        <v/>
      </c>
      <c r="B721" s="275" t="str">
        <f>IFERROR(IF(J721="","",_xlfn.CONCAT($Y$2,_xlfn.CONCAT(IF(LEN(ドッグキャリー!$K$2)=1,0,""),ドッグキャリー!$K$2,_xlfn.CONCAT(IF(LEN(ドッグキャリー!$N$2)=1,0,""),ドッグキャリー!$N$2)))),"")</f>
        <v/>
      </c>
      <c r="C721" s="282"/>
      <c r="D721" s="282"/>
      <c r="E721" s="282"/>
      <c r="F721" s="283"/>
      <c r="G721" s="283"/>
      <c r="H721" s="283"/>
      <c r="I721" s="284"/>
      <c r="J721" s="283"/>
      <c r="K721" s="283"/>
      <c r="L721" s="283"/>
      <c r="M721" s="283"/>
      <c r="N721" s="283"/>
      <c r="O721" s="283"/>
      <c r="P721" s="283"/>
      <c r="Q721" s="283"/>
      <c r="R721" s="283"/>
      <c r="S721" s="273">
        <v>720</v>
      </c>
    </row>
    <row r="722" spans="1:19" s="85" customFormat="1" ht="15.75">
      <c r="A722" s="274" t="str">
        <f>IFERROR(IF(J722&lt;&gt;"",MAX($A$1:A721)+1,""),"")</f>
        <v/>
      </c>
      <c r="B722" s="275" t="str">
        <f>IFERROR(IF(J722="","",_xlfn.CONCAT($Y$2,_xlfn.CONCAT(IF(LEN(ドッグキャリー!$K$2)=1,0,""),ドッグキャリー!$K$2,_xlfn.CONCAT(IF(LEN(ドッグキャリー!$N$2)=1,0,""),ドッグキャリー!$N$2)))),"")</f>
        <v/>
      </c>
      <c r="C722" s="282"/>
      <c r="D722" s="282"/>
      <c r="E722" s="282"/>
      <c r="F722" s="283"/>
      <c r="G722" s="283"/>
      <c r="H722" s="283"/>
      <c r="I722" s="284"/>
      <c r="J722" s="283"/>
      <c r="K722" s="283"/>
      <c r="L722" s="283"/>
      <c r="M722" s="283"/>
      <c r="N722" s="283"/>
      <c r="O722" s="283"/>
      <c r="P722" s="283"/>
      <c r="Q722" s="283"/>
      <c r="R722" s="283"/>
      <c r="S722" s="273">
        <v>721</v>
      </c>
    </row>
    <row r="723" spans="1:19" s="85" customFormat="1" ht="15.75">
      <c r="A723" s="274" t="str">
        <f>IFERROR(IF(J723&lt;&gt;"",MAX($A$1:A722)+1,""),"")</f>
        <v/>
      </c>
      <c r="B723" s="275" t="str">
        <f>IFERROR(IF(J723="","",_xlfn.CONCAT($Y$2,_xlfn.CONCAT(IF(LEN(ドッグキャリー!$K$2)=1,0,""),ドッグキャリー!$K$2,_xlfn.CONCAT(IF(LEN(ドッグキャリー!$N$2)=1,0,""),ドッグキャリー!$N$2)))),"")</f>
        <v/>
      </c>
      <c r="C723" s="282"/>
      <c r="D723" s="282"/>
      <c r="E723" s="282"/>
      <c r="F723" s="283"/>
      <c r="G723" s="283"/>
      <c r="H723" s="283"/>
      <c r="I723" s="284"/>
      <c r="J723" s="283"/>
      <c r="K723" s="283"/>
      <c r="L723" s="283"/>
      <c r="M723" s="283"/>
      <c r="N723" s="283"/>
      <c r="O723" s="283"/>
      <c r="P723" s="283"/>
      <c r="Q723" s="283"/>
      <c r="R723" s="283"/>
      <c r="S723" s="273">
        <v>722</v>
      </c>
    </row>
    <row r="724" spans="1:19" s="85" customFormat="1" ht="15.75">
      <c r="A724" s="274" t="str">
        <f>IFERROR(IF(J724&lt;&gt;"",MAX($A$1:A723)+1,""),"")</f>
        <v/>
      </c>
      <c r="B724" s="275" t="str">
        <f>IFERROR(IF(J724="","",_xlfn.CONCAT($Y$2,_xlfn.CONCAT(IF(LEN(ドッグキャリー!$K$2)=1,0,""),ドッグキャリー!$K$2,_xlfn.CONCAT(IF(LEN(ドッグキャリー!$N$2)=1,0,""),ドッグキャリー!$N$2)))),"")</f>
        <v/>
      </c>
      <c r="C724" s="282"/>
      <c r="D724" s="282"/>
      <c r="E724" s="282"/>
      <c r="F724" s="283"/>
      <c r="G724" s="283"/>
      <c r="H724" s="283"/>
      <c r="I724" s="284"/>
      <c r="J724" s="283"/>
      <c r="K724" s="283"/>
      <c r="L724" s="283"/>
      <c r="M724" s="283"/>
      <c r="N724" s="283"/>
      <c r="O724" s="283"/>
      <c r="P724" s="283"/>
      <c r="Q724" s="283"/>
      <c r="R724" s="283"/>
      <c r="S724" s="273">
        <v>723</v>
      </c>
    </row>
    <row r="725" spans="1:19" s="85" customFormat="1" ht="15.75">
      <c r="A725" s="274" t="str">
        <f>IFERROR(IF(J725&lt;&gt;"",MAX($A$1:A724)+1,""),"")</f>
        <v/>
      </c>
      <c r="B725" s="275" t="str">
        <f>IFERROR(IF(J725="","",_xlfn.CONCAT($Y$2,_xlfn.CONCAT(IF(LEN(ドッグキャリー!$K$2)=1,0,""),ドッグキャリー!$K$2,_xlfn.CONCAT(IF(LEN(ドッグキャリー!$N$2)=1,0,""),ドッグキャリー!$N$2)))),"")</f>
        <v/>
      </c>
      <c r="C725" s="282"/>
      <c r="D725" s="282"/>
      <c r="E725" s="282"/>
      <c r="F725" s="283"/>
      <c r="G725" s="283"/>
      <c r="H725" s="283"/>
      <c r="I725" s="284"/>
      <c r="J725" s="283"/>
      <c r="K725" s="283"/>
      <c r="L725" s="283"/>
      <c r="M725" s="283"/>
      <c r="N725" s="283"/>
      <c r="O725" s="283"/>
      <c r="P725" s="283"/>
      <c r="Q725" s="283"/>
      <c r="R725" s="283"/>
      <c r="S725" s="273">
        <v>724</v>
      </c>
    </row>
    <row r="726" spans="1:19" s="85" customFormat="1" ht="15.75">
      <c r="A726" s="274" t="str">
        <f>IFERROR(IF(J726&lt;&gt;"",MAX($A$1:A725)+1,""),"")</f>
        <v/>
      </c>
      <c r="B726" s="275" t="str">
        <f>IFERROR(IF(J726="","",_xlfn.CONCAT($Y$2,_xlfn.CONCAT(IF(LEN(ドッグキャリー!$K$2)=1,0,""),ドッグキャリー!$K$2,_xlfn.CONCAT(IF(LEN(ドッグキャリー!$N$2)=1,0,""),ドッグキャリー!$N$2)))),"")</f>
        <v/>
      </c>
      <c r="C726" s="282"/>
      <c r="D726" s="282"/>
      <c r="E726" s="282"/>
      <c r="F726" s="283"/>
      <c r="G726" s="283"/>
      <c r="H726" s="283"/>
      <c r="I726" s="284"/>
      <c r="J726" s="283"/>
      <c r="K726" s="283"/>
      <c r="L726" s="283"/>
      <c r="M726" s="283"/>
      <c r="N726" s="283"/>
      <c r="O726" s="283"/>
      <c r="P726" s="283"/>
      <c r="Q726" s="283"/>
      <c r="R726" s="283"/>
      <c r="S726" s="273">
        <v>725</v>
      </c>
    </row>
    <row r="727" spans="1:19" s="85" customFormat="1" ht="15.75">
      <c r="A727" s="274" t="str">
        <f>IFERROR(IF(J727&lt;&gt;"",MAX($A$1:A726)+1,""),"")</f>
        <v/>
      </c>
      <c r="B727" s="275" t="str">
        <f>IFERROR(IF(J727="","",_xlfn.CONCAT($Y$2,_xlfn.CONCAT(IF(LEN(ドッグキャリー!$K$2)=1,0,""),ドッグキャリー!$K$2,_xlfn.CONCAT(IF(LEN(ドッグキャリー!$N$2)=1,0,""),ドッグキャリー!$N$2)))),"")</f>
        <v/>
      </c>
      <c r="C727" s="282"/>
      <c r="D727" s="282"/>
      <c r="E727" s="282"/>
      <c r="F727" s="283"/>
      <c r="G727" s="283"/>
      <c r="H727" s="283"/>
      <c r="I727" s="284"/>
      <c r="J727" s="283"/>
      <c r="K727" s="283"/>
      <c r="L727" s="283"/>
      <c r="M727" s="283"/>
      <c r="N727" s="283"/>
      <c r="O727" s="283"/>
      <c r="P727" s="283"/>
      <c r="Q727" s="283"/>
      <c r="R727" s="283"/>
      <c r="S727" s="273">
        <v>726</v>
      </c>
    </row>
    <row r="728" spans="1:19" s="85" customFormat="1" ht="15.75">
      <c r="A728" s="274" t="str">
        <f>IFERROR(IF(J728&lt;&gt;"",MAX($A$1:A727)+1,""),"")</f>
        <v/>
      </c>
      <c r="B728" s="275" t="str">
        <f>IFERROR(IF(J728="","",_xlfn.CONCAT($Y$2,_xlfn.CONCAT(IF(LEN(ドッグキャリー!$K$2)=1,0,""),ドッグキャリー!$K$2,_xlfn.CONCAT(IF(LEN(ドッグキャリー!$N$2)=1,0,""),ドッグキャリー!$N$2)))),"")</f>
        <v/>
      </c>
      <c r="C728" s="282"/>
      <c r="D728" s="282"/>
      <c r="E728" s="282"/>
      <c r="F728" s="283"/>
      <c r="G728" s="283"/>
      <c r="H728" s="283"/>
      <c r="I728" s="284"/>
      <c r="J728" s="283"/>
      <c r="K728" s="283"/>
      <c r="L728" s="283"/>
      <c r="M728" s="283"/>
      <c r="N728" s="283"/>
      <c r="O728" s="283"/>
      <c r="P728" s="283"/>
      <c r="Q728" s="283"/>
      <c r="R728" s="283"/>
      <c r="S728" s="273">
        <v>727</v>
      </c>
    </row>
    <row r="729" spans="1:19" s="85" customFormat="1" ht="15.75">
      <c r="A729" s="274" t="str">
        <f>IFERROR(IF(J729&lt;&gt;"",MAX($A$1:A728)+1,""),"")</f>
        <v/>
      </c>
      <c r="B729" s="275" t="str">
        <f>IFERROR(IF(J729="","",_xlfn.CONCAT($Y$2,_xlfn.CONCAT(IF(LEN(ドッグキャリー!$K$2)=1,0,""),ドッグキャリー!$K$2,_xlfn.CONCAT(IF(LEN(ドッグキャリー!$N$2)=1,0,""),ドッグキャリー!$N$2)))),"")</f>
        <v/>
      </c>
      <c r="C729" s="282"/>
      <c r="D729" s="282"/>
      <c r="E729" s="282"/>
      <c r="F729" s="283"/>
      <c r="G729" s="283"/>
      <c r="H729" s="283"/>
      <c r="I729" s="284"/>
      <c r="J729" s="283"/>
      <c r="K729" s="283"/>
      <c r="L729" s="283"/>
      <c r="M729" s="283"/>
      <c r="N729" s="283"/>
      <c r="O729" s="283"/>
      <c r="P729" s="283"/>
      <c r="Q729" s="283"/>
      <c r="R729" s="283"/>
      <c r="S729" s="273">
        <v>728</v>
      </c>
    </row>
    <row r="730" spans="1:19" s="85" customFormat="1" ht="15.75">
      <c r="A730" s="274" t="str">
        <f>IFERROR(IF(J730&lt;&gt;"",MAX($A$1:A729)+1,""),"")</f>
        <v/>
      </c>
      <c r="B730" s="275" t="str">
        <f>IFERROR(IF(J730="","",_xlfn.CONCAT($Y$2,_xlfn.CONCAT(IF(LEN(ドッグキャリー!$K$2)=1,0,""),ドッグキャリー!$K$2,_xlfn.CONCAT(IF(LEN(ドッグキャリー!$N$2)=1,0,""),ドッグキャリー!$N$2)))),"")</f>
        <v/>
      </c>
      <c r="C730" s="282"/>
      <c r="D730" s="282"/>
      <c r="E730" s="282"/>
      <c r="F730" s="283"/>
      <c r="G730" s="283"/>
      <c r="H730" s="283"/>
      <c r="I730" s="284"/>
      <c r="J730" s="283"/>
      <c r="K730" s="283"/>
      <c r="L730" s="283"/>
      <c r="M730" s="283"/>
      <c r="N730" s="283"/>
      <c r="O730" s="283"/>
      <c r="P730" s="283"/>
      <c r="Q730" s="283"/>
      <c r="R730" s="283"/>
      <c r="S730" s="273">
        <v>729</v>
      </c>
    </row>
    <row r="731" spans="1:19" s="85" customFormat="1" ht="15.75">
      <c r="A731" s="274" t="str">
        <f>IFERROR(IF(J731&lt;&gt;"",MAX($A$1:A730)+1,""),"")</f>
        <v/>
      </c>
      <c r="B731" s="275" t="str">
        <f>IFERROR(IF(J731="","",_xlfn.CONCAT($Y$2,_xlfn.CONCAT(IF(LEN(ドッグキャリー!$K$2)=1,0,""),ドッグキャリー!$K$2,_xlfn.CONCAT(IF(LEN(ドッグキャリー!$N$2)=1,0,""),ドッグキャリー!$N$2)))),"")</f>
        <v/>
      </c>
      <c r="C731" s="282"/>
      <c r="D731" s="282"/>
      <c r="E731" s="282"/>
      <c r="F731" s="283"/>
      <c r="G731" s="283"/>
      <c r="H731" s="283"/>
      <c r="I731" s="284"/>
      <c r="J731" s="283"/>
      <c r="K731" s="283"/>
      <c r="L731" s="283"/>
      <c r="M731" s="283"/>
      <c r="N731" s="283"/>
      <c r="O731" s="283"/>
      <c r="P731" s="283"/>
      <c r="Q731" s="283"/>
      <c r="R731" s="283"/>
      <c r="S731" s="273">
        <v>730</v>
      </c>
    </row>
    <row r="732" spans="1:19" s="85" customFormat="1" ht="15.75">
      <c r="A732" s="274" t="str">
        <f>IFERROR(IF(J732&lt;&gt;"",MAX($A$1:A731)+1,""),"")</f>
        <v/>
      </c>
      <c r="B732" s="275" t="str">
        <f>IFERROR(IF(J732="","",_xlfn.CONCAT($Y$2,_xlfn.CONCAT(IF(LEN(ドッグキャリー!$K$2)=1,0,""),ドッグキャリー!$K$2,_xlfn.CONCAT(IF(LEN(ドッグキャリー!$N$2)=1,0,""),ドッグキャリー!$N$2)))),"")</f>
        <v/>
      </c>
      <c r="C732" s="282"/>
      <c r="D732" s="282"/>
      <c r="E732" s="282"/>
      <c r="F732" s="283"/>
      <c r="G732" s="283"/>
      <c r="H732" s="283"/>
      <c r="I732" s="284"/>
      <c r="J732" s="283"/>
      <c r="K732" s="283"/>
      <c r="L732" s="283"/>
      <c r="M732" s="283"/>
      <c r="N732" s="283"/>
      <c r="O732" s="283"/>
      <c r="P732" s="283"/>
      <c r="Q732" s="283"/>
      <c r="R732" s="283"/>
      <c r="S732" s="273">
        <v>731</v>
      </c>
    </row>
    <row r="733" spans="1:19" s="85" customFormat="1" ht="15.75">
      <c r="A733" s="274" t="str">
        <f>IFERROR(IF(J733&lt;&gt;"",MAX($A$1:A732)+1,""),"")</f>
        <v/>
      </c>
      <c r="B733" s="275" t="str">
        <f>IFERROR(IF(J733="","",_xlfn.CONCAT($Y$2,_xlfn.CONCAT(IF(LEN(ドッグキャリー!$K$2)=1,0,""),ドッグキャリー!$K$2,_xlfn.CONCAT(IF(LEN(ドッグキャリー!$N$2)=1,0,""),ドッグキャリー!$N$2)))),"")</f>
        <v/>
      </c>
      <c r="C733" s="282"/>
      <c r="D733" s="282"/>
      <c r="E733" s="282"/>
      <c r="F733" s="283"/>
      <c r="G733" s="283"/>
      <c r="H733" s="283"/>
      <c r="I733" s="284"/>
      <c r="J733" s="283"/>
      <c r="K733" s="283"/>
      <c r="L733" s="283"/>
      <c r="M733" s="283"/>
      <c r="N733" s="283"/>
      <c r="O733" s="283"/>
      <c r="P733" s="283"/>
      <c r="Q733" s="283"/>
      <c r="R733" s="283"/>
      <c r="S733" s="273">
        <v>732</v>
      </c>
    </row>
    <row r="734" spans="1:19" s="85" customFormat="1" ht="15.75">
      <c r="A734" s="274" t="str">
        <f>IFERROR(IF(J734&lt;&gt;"",MAX($A$1:A733)+1,""),"")</f>
        <v/>
      </c>
      <c r="B734" s="275" t="str">
        <f>IFERROR(IF(J734="","",_xlfn.CONCAT($Y$2,_xlfn.CONCAT(IF(LEN(ドッグキャリー!$K$2)=1,0,""),ドッグキャリー!$K$2,_xlfn.CONCAT(IF(LEN(ドッグキャリー!$N$2)=1,0,""),ドッグキャリー!$N$2)))),"")</f>
        <v/>
      </c>
      <c r="C734" s="282"/>
      <c r="D734" s="282"/>
      <c r="E734" s="282"/>
      <c r="F734" s="283"/>
      <c r="G734" s="283"/>
      <c r="H734" s="283"/>
      <c r="I734" s="284"/>
      <c r="J734" s="283"/>
      <c r="K734" s="283"/>
      <c r="L734" s="283"/>
      <c r="M734" s="283"/>
      <c r="N734" s="283"/>
      <c r="O734" s="283"/>
      <c r="P734" s="283"/>
      <c r="Q734" s="283"/>
      <c r="R734" s="283"/>
      <c r="S734" s="273">
        <v>733</v>
      </c>
    </row>
    <row r="735" spans="1:19" s="85" customFormat="1" ht="15.75">
      <c r="A735" s="274" t="str">
        <f>IFERROR(IF(J735&lt;&gt;"",MAX($A$1:A734)+1,""),"")</f>
        <v/>
      </c>
      <c r="B735" s="275" t="str">
        <f>IFERROR(IF(J735="","",_xlfn.CONCAT($Y$2,_xlfn.CONCAT(IF(LEN(ドッグキャリー!$K$2)=1,0,""),ドッグキャリー!$K$2,_xlfn.CONCAT(IF(LEN(ドッグキャリー!$N$2)=1,0,""),ドッグキャリー!$N$2)))),"")</f>
        <v/>
      </c>
      <c r="C735" s="282"/>
      <c r="D735" s="282"/>
      <c r="E735" s="282"/>
      <c r="F735" s="283"/>
      <c r="G735" s="283"/>
      <c r="H735" s="283"/>
      <c r="I735" s="284"/>
      <c r="J735" s="283"/>
      <c r="K735" s="283"/>
      <c r="L735" s="283"/>
      <c r="M735" s="283"/>
      <c r="N735" s="283"/>
      <c r="O735" s="283"/>
      <c r="P735" s="283"/>
      <c r="Q735" s="283"/>
      <c r="R735" s="283"/>
      <c r="S735" s="273">
        <v>734</v>
      </c>
    </row>
    <row r="736" spans="1:19" s="85" customFormat="1" ht="15.75">
      <c r="A736" s="274" t="str">
        <f>IFERROR(IF(J736&lt;&gt;"",MAX($A$1:A735)+1,""),"")</f>
        <v/>
      </c>
      <c r="B736" s="275" t="str">
        <f>IFERROR(IF(J736="","",_xlfn.CONCAT($Y$2,_xlfn.CONCAT(IF(LEN(ドッグキャリー!$K$2)=1,0,""),ドッグキャリー!$K$2,_xlfn.CONCAT(IF(LEN(ドッグキャリー!$N$2)=1,0,""),ドッグキャリー!$N$2)))),"")</f>
        <v/>
      </c>
      <c r="C736" s="282"/>
      <c r="D736" s="282"/>
      <c r="E736" s="282"/>
      <c r="F736" s="283"/>
      <c r="G736" s="283"/>
      <c r="H736" s="283"/>
      <c r="I736" s="284"/>
      <c r="J736" s="283"/>
      <c r="K736" s="283"/>
      <c r="L736" s="283"/>
      <c r="M736" s="283"/>
      <c r="N736" s="283"/>
      <c r="O736" s="283"/>
      <c r="P736" s="283"/>
      <c r="Q736" s="283"/>
      <c r="R736" s="283"/>
      <c r="S736" s="273">
        <v>735</v>
      </c>
    </row>
    <row r="737" spans="1:19" s="85" customFormat="1" ht="15.75">
      <c r="A737" s="274" t="str">
        <f>IFERROR(IF(J737&lt;&gt;"",MAX($A$1:A736)+1,""),"")</f>
        <v/>
      </c>
      <c r="B737" s="275" t="str">
        <f>IFERROR(IF(J737="","",_xlfn.CONCAT($Y$2,_xlfn.CONCAT(IF(LEN(ドッグキャリー!$K$2)=1,0,""),ドッグキャリー!$K$2,_xlfn.CONCAT(IF(LEN(ドッグキャリー!$N$2)=1,0,""),ドッグキャリー!$N$2)))),"")</f>
        <v/>
      </c>
      <c r="C737" s="282"/>
      <c r="D737" s="282"/>
      <c r="E737" s="282"/>
      <c r="F737" s="283"/>
      <c r="G737" s="283"/>
      <c r="H737" s="283"/>
      <c r="I737" s="284"/>
      <c r="J737" s="283"/>
      <c r="K737" s="283"/>
      <c r="L737" s="283"/>
      <c r="M737" s="283"/>
      <c r="N737" s="283"/>
      <c r="O737" s="283"/>
      <c r="P737" s="283"/>
      <c r="Q737" s="283"/>
      <c r="R737" s="283"/>
      <c r="S737" s="273">
        <v>736</v>
      </c>
    </row>
    <row r="738" spans="1:19" s="85" customFormat="1" ht="15.75">
      <c r="A738" s="274" t="str">
        <f>IFERROR(IF(J738&lt;&gt;"",MAX($A$1:A737)+1,""),"")</f>
        <v/>
      </c>
      <c r="B738" s="275" t="str">
        <f>IFERROR(IF(J738="","",_xlfn.CONCAT($Y$2,_xlfn.CONCAT(IF(LEN(ドッグキャリー!$K$2)=1,0,""),ドッグキャリー!$K$2,_xlfn.CONCAT(IF(LEN(ドッグキャリー!$N$2)=1,0,""),ドッグキャリー!$N$2)))),"")</f>
        <v/>
      </c>
      <c r="C738" s="282"/>
      <c r="D738" s="282"/>
      <c r="E738" s="282"/>
      <c r="F738" s="283"/>
      <c r="G738" s="283"/>
      <c r="H738" s="283"/>
      <c r="I738" s="284"/>
      <c r="J738" s="283"/>
      <c r="K738" s="283"/>
      <c r="L738" s="283"/>
      <c r="M738" s="283"/>
      <c r="N738" s="283"/>
      <c r="O738" s="283"/>
      <c r="P738" s="283"/>
      <c r="Q738" s="283"/>
      <c r="R738" s="283"/>
      <c r="S738" s="273">
        <v>737</v>
      </c>
    </row>
    <row r="739" spans="1:19" s="85" customFormat="1" ht="15.75">
      <c r="A739" s="274" t="str">
        <f>IFERROR(IF(J739&lt;&gt;"",MAX($A$1:A738)+1,""),"")</f>
        <v/>
      </c>
      <c r="B739" s="275" t="str">
        <f>IFERROR(IF(J739="","",_xlfn.CONCAT($Y$2,_xlfn.CONCAT(IF(LEN(ドッグキャリー!$K$2)=1,0,""),ドッグキャリー!$K$2,_xlfn.CONCAT(IF(LEN(ドッグキャリー!$N$2)=1,0,""),ドッグキャリー!$N$2)))),"")</f>
        <v/>
      </c>
      <c r="C739" s="282"/>
      <c r="D739" s="282"/>
      <c r="E739" s="282"/>
      <c r="F739" s="283"/>
      <c r="G739" s="283"/>
      <c r="H739" s="283"/>
      <c r="I739" s="284"/>
      <c r="J739" s="283"/>
      <c r="K739" s="283"/>
      <c r="L739" s="283"/>
      <c r="M739" s="283"/>
      <c r="N739" s="283"/>
      <c r="O739" s="283"/>
      <c r="P739" s="283"/>
      <c r="Q739" s="283"/>
      <c r="R739" s="283"/>
      <c r="S739" s="273">
        <v>738</v>
      </c>
    </row>
    <row r="740" spans="1:19" s="85" customFormat="1" ht="15.75">
      <c r="A740" s="274" t="str">
        <f>IFERROR(IF(J740&lt;&gt;"",MAX($A$1:A739)+1,""),"")</f>
        <v/>
      </c>
      <c r="B740" s="275" t="str">
        <f>IFERROR(IF(J740="","",_xlfn.CONCAT($Y$2,_xlfn.CONCAT(IF(LEN(ドッグキャリー!$K$2)=1,0,""),ドッグキャリー!$K$2,_xlfn.CONCAT(IF(LEN(ドッグキャリー!$N$2)=1,0,""),ドッグキャリー!$N$2)))),"")</f>
        <v/>
      </c>
      <c r="C740" s="282"/>
      <c r="D740" s="282"/>
      <c r="E740" s="282"/>
      <c r="F740" s="283"/>
      <c r="G740" s="283"/>
      <c r="H740" s="283"/>
      <c r="I740" s="284"/>
      <c r="J740" s="283"/>
      <c r="K740" s="283"/>
      <c r="L740" s="283"/>
      <c r="M740" s="283"/>
      <c r="N740" s="283"/>
      <c r="O740" s="283"/>
      <c r="P740" s="283"/>
      <c r="Q740" s="283"/>
      <c r="R740" s="283"/>
      <c r="S740" s="273">
        <v>739</v>
      </c>
    </row>
    <row r="741" spans="1:19" s="85" customFormat="1" ht="15.75">
      <c r="A741" s="274" t="str">
        <f>IFERROR(IF(J741&lt;&gt;"",MAX($A$1:A740)+1,""),"")</f>
        <v/>
      </c>
      <c r="B741" s="275" t="str">
        <f>IFERROR(IF(J741="","",_xlfn.CONCAT($Y$2,_xlfn.CONCAT(IF(LEN(ドッグキャリー!$K$2)=1,0,""),ドッグキャリー!$K$2,_xlfn.CONCAT(IF(LEN(ドッグキャリー!$N$2)=1,0,""),ドッグキャリー!$N$2)))),"")</f>
        <v/>
      </c>
      <c r="C741" s="282"/>
      <c r="D741" s="282"/>
      <c r="E741" s="282"/>
      <c r="F741" s="283"/>
      <c r="G741" s="283"/>
      <c r="H741" s="283"/>
      <c r="I741" s="284"/>
      <c r="J741" s="283"/>
      <c r="K741" s="283"/>
      <c r="L741" s="283"/>
      <c r="M741" s="283"/>
      <c r="N741" s="283"/>
      <c r="O741" s="283"/>
      <c r="P741" s="283"/>
      <c r="Q741" s="283"/>
      <c r="R741" s="283"/>
      <c r="S741" s="273">
        <v>740</v>
      </c>
    </row>
    <row r="742" spans="1:19" s="85" customFormat="1" ht="15.75">
      <c r="A742" s="274" t="str">
        <f>IFERROR(IF(J742&lt;&gt;"",MAX($A$1:A741)+1,""),"")</f>
        <v/>
      </c>
      <c r="B742" s="275" t="str">
        <f>IFERROR(IF(J742="","",_xlfn.CONCAT($Y$2,_xlfn.CONCAT(IF(LEN(ドッグキャリー!$K$2)=1,0,""),ドッグキャリー!$K$2,_xlfn.CONCAT(IF(LEN(ドッグキャリー!$N$2)=1,0,""),ドッグキャリー!$N$2)))),"")</f>
        <v/>
      </c>
      <c r="C742" s="282"/>
      <c r="D742" s="282"/>
      <c r="E742" s="282"/>
      <c r="F742" s="283"/>
      <c r="G742" s="283"/>
      <c r="H742" s="283"/>
      <c r="I742" s="284"/>
      <c r="J742" s="283"/>
      <c r="K742" s="283"/>
      <c r="L742" s="283"/>
      <c r="M742" s="283"/>
      <c r="N742" s="283"/>
      <c r="O742" s="283"/>
      <c r="P742" s="283"/>
      <c r="Q742" s="283"/>
      <c r="R742" s="283"/>
      <c r="S742" s="273">
        <v>741</v>
      </c>
    </row>
    <row r="743" spans="1:19" s="85" customFormat="1" ht="15.75">
      <c r="A743" s="274" t="str">
        <f>IFERROR(IF(J743&lt;&gt;"",MAX($A$1:A742)+1,""),"")</f>
        <v/>
      </c>
      <c r="B743" s="275" t="str">
        <f>IFERROR(IF(J743="","",_xlfn.CONCAT($Y$2,_xlfn.CONCAT(IF(LEN(ドッグキャリー!$K$2)=1,0,""),ドッグキャリー!$K$2,_xlfn.CONCAT(IF(LEN(ドッグキャリー!$N$2)=1,0,""),ドッグキャリー!$N$2)))),"")</f>
        <v/>
      </c>
      <c r="C743" s="282"/>
      <c r="D743" s="282"/>
      <c r="E743" s="282"/>
      <c r="F743" s="283"/>
      <c r="G743" s="283"/>
      <c r="H743" s="283"/>
      <c r="I743" s="284"/>
      <c r="J743" s="283"/>
      <c r="K743" s="283"/>
      <c r="L743" s="283"/>
      <c r="M743" s="283"/>
      <c r="N743" s="283"/>
      <c r="O743" s="283"/>
      <c r="P743" s="283"/>
      <c r="Q743" s="283"/>
      <c r="R743" s="283"/>
      <c r="S743" s="273">
        <v>742</v>
      </c>
    </row>
    <row r="744" spans="1:19" s="85" customFormat="1" ht="15.75">
      <c r="A744" s="274" t="str">
        <f>IFERROR(IF(J744&lt;&gt;"",MAX($A$1:A743)+1,""),"")</f>
        <v/>
      </c>
      <c r="B744" s="275" t="str">
        <f>IFERROR(IF(J744="","",_xlfn.CONCAT($Y$2,_xlfn.CONCAT(IF(LEN(ドッグキャリー!$K$2)=1,0,""),ドッグキャリー!$K$2,_xlfn.CONCAT(IF(LEN(ドッグキャリー!$N$2)=1,0,""),ドッグキャリー!$N$2)))),"")</f>
        <v/>
      </c>
      <c r="C744" s="282"/>
      <c r="D744" s="282"/>
      <c r="E744" s="282"/>
      <c r="F744" s="283"/>
      <c r="G744" s="283"/>
      <c r="H744" s="283"/>
      <c r="I744" s="284"/>
      <c r="J744" s="283"/>
      <c r="K744" s="283"/>
      <c r="L744" s="283"/>
      <c r="M744" s="283"/>
      <c r="N744" s="283"/>
      <c r="O744" s="283"/>
      <c r="P744" s="283"/>
      <c r="Q744" s="283"/>
      <c r="R744" s="283"/>
      <c r="S744" s="273">
        <v>743</v>
      </c>
    </row>
    <row r="745" spans="1:19" s="85" customFormat="1" ht="15.75">
      <c r="A745" s="274" t="str">
        <f>IFERROR(IF(J745&lt;&gt;"",MAX($A$1:A744)+1,""),"")</f>
        <v/>
      </c>
      <c r="B745" s="275" t="str">
        <f>IFERROR(IF(J745="","",_xlfn.CONCAT($Y$2,_xlfn.CONCAT(IF(LEN(ドッグキャリー!$K$2)=1,0,""),ドッグキャリー!$K$2,_xlfn.CONCAT(IF(LEN(ドッグキャリー!$N$2)=1,0,""),ドッグキャリー!$N$2)))),"")</f>
        <v/>
      </c>
      <c r="C745" s="282"/>
      <c r="D745" s="282"/>
      <c r="E745" s="282"/>
      <c r="F745" s="283"/>
      <c r="G745" s="283"/>
      <c r="H745" s="283"/>
      <c r="I745" s="284"/>
      <c r="J745" s="283"/>
      <c r="K745" s="283"/>
      <c r="L745" s="283"/>
      <c r="M745" s="283"/>
      <c r="N745" s="283"/>
      <c r="O745" s="283"/>
      <c r="P745" s="283"/>
      <c r="Q745" s="283"/>
      <c r="R745" s="283"/>
      <c r="S745" s="273">
        <v>744</v>
      </c>
    </row>
    <row r="746" spans="1:19" s="85" customFormat="1" ht="15.75">
      <c r="A746" s="274" t="str">
        <f>IFERROR(IF(J746&lt;&gt;"",MAX($A$1:A745)+1,""),"")</f>
        <v/>
      </c>
      <c r="B746" s="275" t="str">
        <f>IFERROR(IF(J746="","",_xlfn.CONCAT($Y$2,_xlfn.CONCAT(IF(LEN(ドッグキャリー!$K$2)=1,0,""),ドッグキャリー!$K$2,_xlfn.CONCAT(IF(LEN(ドッグキャリー!$N$2)=1,0,""),ドッグキャリー!$N$2)))),"")</f>
        <v/>
      </c>
      <c r="C746" s="282"/>
      <c r="D746" s="282"/>
      <c r="E746" s="282"/>
      <c r="F746" s="283"/>
      <c r="G746" s="283"/>
      <c r="H746" s="283"/>
      <c r="I746" s="284"/>
      <c r="J746" s="283"/>
      <c r="K746" s="283"/>
      <c r="L746" s="283"/>
      <c r="M746" s="283"/>
      <c r="N746" s="283"/>
      <c r="O746" s="283"/>
      <c r="P746" s="283"/>
      <c r="Q746" s="283"/>
      <c r="R746" s="283"/>
      <c r="S746" s="273">
        <v>745</v>
      </c>
    </row>
    <row r="747" spans="1:19" s="85" customFormat="1" ht="15.75">
      <c r="A747" s="274" t="str">
        <f>IFERROR(IF(J747&lt;&gt;"",MAX($A$1:A746)+1,""),"")</f>
        <v/>
      </c>
      <c r="B747" s="275" t="str">
        <f>IFERROR(IF(J747="","",_xlfn.CONCAT($Y$2,_xlfn.CONCAT(IF(LEN(ドッグキャリー!$K$2)=1,0,""),ドッグキャリー!$K$2,_xlfn.CONCAT(IF(LEN(ドッグキャリー!$N$2)=1,0,""),ドッグキャリー!$N$2)))),"")</f>
        <v/>
      </c>
      <c r="C747" s="282"/>
      <c r="D747" s="282"/>
      <c r="E747" s="282"/>
      <c r="F747" s="283"/>
      <c r="G747" s="283"/>
      <c r="H747" s="283"/>
      <c r="I747" s="284"/>
      <c r="J747" s="283"/>
      <c r="K747" s="283"/>
      <c r="L747" s="283"/>
      <c r="M747" s="283"/>
      <c r="N747" s="283"/>
      <c r="O747" s="283"/>
      <c r="P747" s="283"/>
      <c r="Q747" s="283"/>
      <c r="R747" s="283"/>
      <c r="S747" s="273">
        <v>746</v>
      </c>
    </row>
    <row r="748" spans="1:19" s="85" customFormat="1" ht="15.75">
      <c r="A748" s="274" t="str">
        <f>IFERROR(IF(J748&lt;&gt;"",MAX($A$1:A747)+1,""),"")</f>
        <v/>
      </c>
      <c r="B748" s="275" t="str">
        <f>IFERROR(IF(J748="","",_xlfn.CONCAT($Y$2,_xlfn.CONCAT(IF(LEN(ドッグキャリー!$K$2)=1,0,""),ドッグキャリー!$K$2,_xlfn.CONCAT(IF(LEN(ドッグキャリー!$N$2)=1,0,""),ドッグキャリー!$N$2)))),"")</f>
        <v/>
      </c>
      <c r="C748" s="282"/>
      <c r="D748" s="282"/>
      <c r="E748" s="282"/>
      <c r="F748" s="283"/>
      <c r="G748" s="283"/>
      <c r="H748" s="283"/>
      <c r="I748" s="284"/>
      <c r="J748" s="283"/>
      <c r="K748" s="283"/>
      <c r="L748" s="283"/>
      <c r="M748" s="283"/>
      <c r="N748" s="283"/>
      <c r="O748" s="283"/>
      <c r="P748" s="283"/>
      <c r="Q748" s="283"/>
      <c r="R748" s="283"/>
      <c r="S748" s="273">
        <v>747</v>
      </c>
    </row>
    <row r="749" spans="1:19" s="85" customFormat="1" ht="15.75">
      <c r="A749" s="274" t="str">
        <f>IFERROR(IF(J749&lt;&gt;"",MAX($A$1:A748)+1,""),"")</f>
        <v/>
      </c>
      <c r="B749" s="275" t="str">
        <f>IFERROR(IF(J749="","",_xlfn.CONCAT($Y$2,_xlfn.CONCAT(IF(LEN(ドッグキャリー!$K$2)=1,0,""),ドッグキャリー!$K$2,_xlfn.CONCAT(IF(LEN(ドッグキャリー!$N$2)=1,0,""),ドッグキャリー!$N$2)))),"")</f>
        <v/>
      </c>
      <c r="C749" s="282"/>
      <c r="D749" s="282"/>
      <c r="E749" s="282"/>
      <c r="F749" s="283"/>
      <c r="G749" s="283"/>
      <c r="H749" s="283"/>
      <c r="I749" s="284"/>
      <c r="J749" s="283"/>
      <c r="K749" s="283"/>
      <c r="L749" s="283"/>
      <c r="M749" s="283"/>
      <c r="N749" s="283"/>
      <c r="O749" s="283"/>
      <c r="P749" s="283"/>
      <c r="Q749" s="283"/>
      <c r="R749" s="283"/>
      <c r="S749" s="273">
        <v>748</v>
      </c>
    </row>
    <row r="750" spans="1:19" s="85" customFormat="1" ht="15.75">
      <c r="A750" s="274" t="str">
        <f>IFERROR(IF(J750&lt;&gt;"",MAX($A$1:A749)+1,""),"")</f>
        <v/>
      </c>
      <c r="B750" s="275" t="str">
        <f>IFERROR(IF(J750="","",_xlfn.CONCAT($Y$2,_xlfn.CONCAT(IF(LEN(ドッグキャリー!$K$2)=1,0,""),ドッグキャリー!$K$2,_xlfn.CONCAT(IF(LEN(ドッグキャリー!$N$2)=1,0,""),ドッグキャリー!$N$2)))),"")</f>
        <v/>
      </c>
      <c r="C750" s="282"/>
      <c r="D750" s="282"/>
      <c r="E750" s="282"/>
      <c r="F750" s="283"/>
      <c r="G750" s="283"/>
      <c r="H750" s="283"/>
      <c r="I750" s="284"/>
      <c r="J750" s="283"/>
      <c r="K750" s="283"/>
      <c r="L750" s="283"/>
      <c r="M750" s="283"/>
      <c r="N750" s="283"/>
      <c r="O750" s="283"/>
      <c r="P750" s="283"/>
      <c r="Q750" s="283"/>
      <c r="R750" s="283"/>
      <c r="S750" s="273">
        <v>749</v>
      </c>
    </row>
    <row r="751" spans="1:19" s="85" customFormat="1" ht="15.75">
      <c r="A751" s="274" t="str">
        <f>IFERROR(IF(J751&lt;&gt;"",MAX($A$1:A750)+1,""),"")</f>
        <v/>
      </c>
      <c r="B751" s="275" t="str">
        <f>IFERROR(IF(J751="","",_xlfn.CONCAT($Y$2,_xlfn.CONCAT(IF(LEN(ドッグキャリー!$K$2)=1,0,""),ドッグキャリー!$K$2,_xlfn.CONCAT(IF(LEN(ドッグキャリー!$N$2)=1,0,""),ドッグキャリー!$N$2)))),"")</f>
        <v/>
      </c>
      <c r="C751" s="282"/>
      <c r="D751" s="282"/>
      <c r="E751" s="282"/>
      <c r="F751" s="283"/>
      <c r="G751" s="283"/>
      <c r="H751" s="283"/>
      <c r="I751" s="284"/>
      <c r="J751" s="283"/>
      <c r="K751" s="283"/>
      <c r="L751" s="283"/>
      <c r="M751" s="283"/>
      <c r="N751" s="283"/>
      <c r="O751" s="283"/>
      <c r="P751" s="283"/>
      <c r="Q751" s="283"/>
      <c r="R751" s="283"/>
      <c r="S751" s="273">
        <v>750</v>
      </c>
    </row>
    <row r="752" spans="1:19" s="85" customFormat="1" ht="15.75">
      <c r="A752" s="274" t="str">
        <f>IFERROR(IF(J752&lt;&gt;"",MAX($A$1:A751)+1,""),"")</f>
        <v/>
      </c>
      <c r="B752" s="275" t="str">
        <f>IFERROR(IF(J752="","",_xlfn.CONCAT($Y$2,_xlfn.CONCAT(IF(LEN(ドッグキャリー!$K$2)=1,0,""),ドッグキャリー!$K$2,_xlfn.CONCAT(IF(LEN(ドッグキャリー!$N$2)=1,0,""),ドッグキャリー!$N$2)))),"")</f>
        <v/>
      </c>
      <c r="C752" s="282"/>
      <c r="D752" s="282"/>
      <c r="E752" s="282"/>
      <c r="F752" s="283"/>
      <c r="G752" s="283"/>
      <c r="H752" s="283"/>
      <c r="I752" s="284"/>
      <c r="J752" s="283"/>
      <c r="K752" s="283"/>
      <c r="L752" s="283"/>
      <c r="M752" s="283"/>
      <c r="N752" s="283"/>
      <c r="O752" s="283"/>
      <c r="P752" s="283"/>
      <c r="Q752" s="283"/>
      <c r="R752" s="283"/>
      <c r="S752" s="273">
        <v>751</v>
      </c>
    </row>
    <row r="753" spans="1:19" s="85" customFormat="1" ht="15.75">
      <c r="A753" s="274" t="str">
        <f>IFERROR(IF(J753&lt;&gt;"",MAX($A$1:A752)+1,""),"")</f>
        <v/>
      </c>
      <c r="B753" s="275" t="str">
        <f>IFERROR(IF(J753="","",_xlfn.CONCAT($Y$2,_xlfn.CONCAT(IF(LEN(ドッグキャリー!$K$2)=1,0,""),ドッグキャリー!$K$2,_xlfn.CONCAT(IF(LEN(ドッグキャリー!$N$2)=1,0,""),ドッグキャリー!$N$2)))),"")</f>
        <v/>
      </c>
      <c r="C753" s="282"/>
      <c r="D753" s="282"/>
      <c r="E753" s="282"/>
      <c r="F753" s="283"/>
      <c r="G753" s="283"/>
      <c r="H753" s="283"/>
      <c r="I753" s="284"/>
      <c r="J753" s="283"/>
      <c r="K753" s="283"/>
      <c r="L753" s="283"/>
      <c r="M753" s="283"/>
      <c r="N753" s="283"/>
      <c r="O753" s="283"/>
      <c r="P753" s="283"/>
      <c r="Q753" s="283"/>
      <c r="R753" s="283"/>
      <c r="S753" s="273">
        <v>752</v>
      </c>
    </row>
    <row r="754" spans="1:19" s="85" customFormat="1" ht="15.75">
      <c r="A754" s="274" t="str">
        <f>IFERROR(IF(J754&lt;&gt;"",MAX($A$1:A753)+1,""),"")</f>
        <v/>
      </c>
      <c r="B754" s="275" t="str">
        <f>IFERROR(IF(J754="","",_xlfn.CONCAT($Y$2,_xlfn.CONCAT(IF(LEN(ドッグキャリー!$K$2)=1,0,""),ドッグキャリー!$K$2,_xlfn.CONCAT(IF(LEN(ドッグキャリー!$N$2)=1,0,""),ドッグキャリー!$N$2)))),"")</f>
        <v/>
      </c>
      <c r="C754" s="282"/>
      <c r="D754" s="282"/>
      <c r="E754" s="282"/>
      <c r="F754" s="283"/>
      <c r="G754" s="283"/>
      <c r="H754" s="283"/>
      <c r="I754" s="284"/>
      <c r="J754" s="283"/>
      <c r="K754" s="283"/>
      <c r="L754" s="283"/>
      <c r="M754" s="283"/>
      <c r="N754" s="283"/>
      <c r="O754" s="283"/>
      <c r="P754" s="283"/>
      <c r="Q754" s="283"/>
      <c r="R754" s="283"/>
      <c r="S754" s="273">
        <v>753</v>
      </c>
    </row>
    <row r="755" spans="1:19" s="85" customFormat="1" ht="15.75">
      <c r="A755" s="274" t="str">
        <f>IFERROR(IF(J755&lt;&gt;"",MAX($A$1:A754)+1,""),"")</f>
        <v/>
      </c>
      <c r="B755" s="275" t="str">
        <f>IFERROR(IF(J755="","",_xlfn.CONCAT($Y$2,_xlfn.CONCAT(IF(LEN(ドッグキャリー!$K$2)=1,0,""),ドッグキャリー!$K$2,_xlfn.CONCAT(IF(LEN(ドッグキャリー!$N$2)=1,0,""),ドッグキャリー!$N$2)))),"")</f>
        <v/>
      </c>
      <c r="C755" s="282"/>
      <c r="D755" s="282"/>
      <c r="E755" s="282"/>
      <c r="F755" s="283"/>
      <c r="G755" s="283"/>
      <c r="H755" s="283"/>
      <c r="I755" s="284"/>
      <c r="J755" s="283"/>
      <c r="K755" s="283"/>
      <c r="L755" s="283"/>
      <c r="M755" s="283"/>
      <c r="N755" s="283"/>
      <c r="O755" s="283"/>
      <c r="P755" s="283"/>
      <c r="Q755" s="283"/>
      <c r="R755" s="283"/>
      <c r="S755" s="273">
        <v>754</v>
      </c>
    </row>
    <row r="756" spans="1:19" s="85" customFormat="1" ht="15.75">
      <c r="A756" s="274" t="str">
        <f>IFERROR(IF(J756&lt;&gt;"",MAX($A$1:A755)+1,""),"")</f>
        <v/>
      </c>
      <c r="B756" s="275" t="str">
        <f>IFERROR(IF(J756="","",_xlfn.CONCAT($Y$2,_xlfn.CONCAT(IF(LEN(ドッグキャリー!$K$2)=1,0,""),ドッグキャリー!$K$2,_xlfn.CONCAT(IF(LEN(ドッグキャリー!$N$2)=1,0,""),ドッグキャリー!$N$2)))),"")</f>
        <v/>
      </c>
      <c r="C756" s="282"/>
      <c r="D756" s="282"/>
      <c r="E756" s="282"/>
      <c r="F756" s="283"/>
      <c r="G756" s="283"/>
      <c r="H756" s="283"/>
      <c r="I756" s="284"/>
      <c r="J756" s="283"/>
      <c r="K756" s="283"/>
      <c r="L756" s="283"/>
      <c r="M756" s="283"/>
      <c r="N756" s="283"/>
      <c r="O756" s="283"/>
      <c r="P756" s="283"/>
      <c r="Q756" s="283"/>
      <c r="R756" s="283"/>
      <c r="S756" s="273">
        <v>755</v>
      </c>
    </row>
    <row r="757" spans="1:19" s="85" customFormat="1" ht="15.75">
      <c r="A757" s="274" t="str">
        <f>IFERROR(IF(J757&lt;&gt;"",MAX($A$1:A756)+1,""),"")</f>
        <v/>
      </c>
      <c r="B757" s="275" t="str">
        <f>IFERROR(IF(J757="","",_xlfn.CONCAT($Y$2,_xlfn.CONCAT(IF(LEN(ドッグキャリー!$K$2)=1,0,""),ドッグキャリー!$K$2,_xlfn.CONCAT(IF(LEN(ドッグキャリー!$N$2)=1,0,""),ドッグキャリー!$N$2)))),"")</f>
        <v/>
      </c>
      <c r="C757" s="282"/>
      <c r="D757" s="282"/>
      <c r="E757" s="282"/>
      <c r="F757" s="283"/>
      <c r="G757" s="283"/>
      <c r="H757" s="283"/>
      <c r="I757" s="284"/>
      <c r="J757" s="283"/>
      <c r="K757" s="283"/>
      <c r="L757" s="283"/>
      <c r="M757" s="283"/>
      <c r="N757" s="283"/>
      <c r="O757" s="283"/>
      <c r="P757" s="283"/>
      <c r="Q757" s="283"/>
      <c r="R757" s="283"/>
      <c r="S757" s="273">
        <v>756</v>
      </c>
    </row>
    <row r="758" spans="1:19" s="85" customFormat="1" ht="15.75">
      <c r="A758" s="274" t="str">
        <f>IFERROR(IF(J758&lt;&gt;"",MAX($A$1:A757)+1,""),"")</f>
        <v/>
      </c>
      <c r="B758" s="275" t="str">
        <f>IFERROR(IF(J758="","",_xlfn.CONCAT($Y$2,_xlfn.CONCAT(IF(LEN(ドッグキャリー!$K$2)=1,0,""),ドッグキャリー!$K$2,_xlfn.CONCAT(IF(LEN(ドッグキャリー!$N$2)=1,0,""),ドッグキャリー!$N$2)))),"")</f>
        <v/>
      </c>
      <c r="C758" s="282"/>
      <c r="D758" s="282"/>
      <c r="E758" s="282"/>
      <c r="F758" s="283"/>
      <c r="G758" s="283"/>
      <c r="H758" s="283"/>
      <c r="I758" s="284"/>
      <c r="J758" s="283"/>
      <c r="K758" s="283"/>
      <c r="L758" s="283"/>
      <c r="M758" s="283"/>
      <c r="N758" s="283"/>
      <c r="O758" s="283"/>
      <c r="P758" s="283"/>
      <c r="Q758" s="283"/>
      <c r="R758" s="283"/>
      <c r="S758" s="273">
        <v>757</v>
      </c>
    </row>
    <row r="759" spans="1:19" s="85" customFormat="1" ht="15.75">
      <c r="A759" s="274" t="str">
        <f>IFERROR(IF(J759&lt;&gt;"",MAX($A$1:A758)+1,""),"")</f>
        <v/>
      </c>
      <c r="B759" s="275" t="str">
        <f>IFERROR(IF(J759="","",_xlfn.CONCAT($Y$2,_xlfn.CONCAT(IF(LEN(ドッグキャリー!$K$2)=1,0,""),ドッグキャリー!$K$2,_xlfn.CONCAT(IF(LEN(ドッグキャリー!$N$2)=1,0,""),ドッグキャリー!$N$2)))),"")</f>
        <v/>
      </c>
      <c r="C759" s="282"/>
      <c r="D759" s="282"/>
      <c r="E759" s="282"/>
      <c r="F759" s="283"/>
      <c r="G759" s="283"/>
      <c r="H759" s="283"/>
      <c r="I759" s="284"/>
      <c r="J759" s="283"/>
      <c r="K759" s="283"/>
      <c r="L759" s="283"/>
      <c r="M759" s="283"/>
      <c r="N759" s="283"/>
      <c r="O759" s="283"/>
      <c r="P759" s="283"/>
      <c r="Q759" s="283"/>
      <c r="R759" s="283"/>
      <c r="S759" s="273">
        <v>758</v>
      </c>
    </row>
    <row r="760" spans="1:19" s="85" customFormat="1" ht="15.75">
      <c r="A760" s="274" t="str">
        <f>IFERROR(IF(J760&lt;&gt;"",MAX($A$1:A759)+1,""),"")</f>
        <v/>
      </c>
      <c r="B760" s="275" t="str">
        <f>IFERROR(IF(J760="","",_xlfn.CONCAT($Y$2,_xlfn.CONCAT(IF(LEN(ドッグキャリー!$K$2)=1,0,""),ドッグキャリー!$K$2,_xlfn.CONCAT(IF(LEN(ドッグキャリー!$N$2)=1,0,""),ドッグキャリー!$N$2)))),"")</f>
        <v/>
      </c>
      <c r="C760" s="282"/>
      <c r="D760" s="282"/>
      <c r="E760" s="282"/>
      <c r="F760" s="283"/>
      <c r="G760" s="283"/>
      <c r="H760" s="283"/>
      <c r="I760" s="284"/>
      <c r="J760" s="283"/>
      <c r="K760" s="283"/>
      <c r="L760" s="283"/>
      <c r="M760" s="283"/>
      <c r="N760" s="283"/>
      <c r="O760" s="283"/>
      <c r="P760" s="283"/>
      <c r="Q760" s="283"/>
      <c r="R760" s="283"/>
      <c r="S760" s="273">
        <v>759</v>
      </c>
    </row>
    <row r="761" spans="1:19" s="85" customFormat="1" ht="15.75">
      <c r="A761" s="274" t="str">
        <f>IFERROR(IF(J761&lt;&gt;"",MAX($A$1:A760)+1,""),"")</f>
        <v/>
      </c>
      <c r="B761" s="275" t="str">
        <f>IFERROR(IF(J761="","",_xlfn.CONCAT($Y$2,_xlfn.CONCAT(IF(LEN(ドッグキャリー!$K$2)=1,0,""),ドッグキャリー!$K$2,_xlfn.CONCAT(IF(LEN(ドッグキャリー!$N$2)=1,0,""),ドッグキャリー!$N$2)))),"")</f>
        <v/>
      </c>
      <c r="C761" s="282"/>
      <c r="D761" s="282"/>
      <c r="E761" s="282"/>
      <c r="F761" s="283"/>
      <c r="G761" s="283"/>
      <c r="H761" s="283"/>
      <c r="I761" s="284"/>
      <c r="J761" s="283"/>
      <c r="K761" s="283"/>
      <c r="L761" s="283"/>
      <c r="M761" s="283"/>
      <c r="N761" s="283"/>
      <c r="O761" s="283"/>
      <c r="P761" s="283"/>
      <c r="Q761" s="283"/>
      <c r="R761" s="283"/>
      <c r="S761" s="273">
        <v>760</v>
      </c>
    </row>
    <row r="762" spans="1:19" s="85" customFormat="1" ht="15.75">
      <c r="A762" s="274" t="str">
        <f>IFERROR(IF(J762&lt;&gt;"",MAX($A$1:A761)+1,""),"")</f>
        <v/>
      </c>
      <c r="B762" s="275" t="str">
        <f>IFERROR(IF(J762="","",_xlfn.CONCAT($Y$2,_xlfn.CONCAT(IF(LEN(ドッグキャリー!$K$2)=1,0,""),ドッグキャリー!$K$2,_xlfn.CONCAT(IF(LEN(ドッグキャリー!$N$2)=1,0,""),ドッグキャリー!$N$2)))),"")</f>
        <v/>
      </c>
      <c r="C762" s="282"/>
      <c r="D762" s="282"/>
      <c r="E762" s="282"/>
      <c r="F762" s="283"/>
      <c r="G762" s="283"/>
      <c r="H762" s="283"/>
      <c r="I762" s="284"/>
      <c r="J762" s="283"/>
      <c r="K762" s="283"/>
      <c r="L762" s="283"/>
      <c r="M762" s="283"/>
      <c r="N762" s="283"/>
      <c r="O762" s="283"/>
      <c r="P762" s="283"/>
      <c r="Q762" s="283"/>
      <c r="R762" s="283"/>
      <c r="S762" s="273">
        <v>761</v>
      </c>
    </row>
    <row r="763" spans="1:19" s="85" customFormat="1" ht="15.75">
      <c r="A763" s="274" t="str">
        <f>IFERROR(IF(J763&lt;&gt;"",MAX($A$1:A762)+1,""),"")</f>
        <v/>
      </c>
      <c r="B763" s="275" t="str">
        <f>IFERROR(IF(J763="","",_xlfn.CONCAT($Y$2,_xlfn.CONCAT(IF(LEN(ドッグキャリー!$K$2)=1,0,""),ドッグキャリー!$K$2,_xlfn.CONCAT(IF(LEN(ドッグキャリー!$N$2)=1,0,""),ドッグキャリー!$N$2)))),"")</f>
        <v/>
      </c>
      <c r="C763" s="282"/>
      <c r="D763" s="282"/>
      <c r="E763" s="282"/>
      <c r="F763" s="283"/>
      <c r="G763" s="283"/>
      <c r="H763" s="283"/>
      <c r="I763" s="284"/>
      <c r="J763" s="283"/>
      <c r="K763" s="283"/>
      <c r="L763" s="283"/>
      <c r="M763" s="283"/>
      <c r="N763" s="283"/>
      <c r="O763" s="283"/>
      <c r="P763" s="283"/>
      <c r="Q763" s="283"/>
      <c r="R763" s="283"/>
      <c r="S763" s="273">
        <v>762</v>
      </c>
    </row>
    <row r="764" spans="1:19" s="85" customFormat="1" ht="15.75">
      <c r="A764" s="274" t="str">
        <f>IFERROR(IF(J764&lt;&gt;"",MAX($A$1:A763)+1,""),"")</f>
        <v/>
      </c>
      <c r="B764" s="275" t="str">
        <f>IFERROR(IF(J764="","",_xlfn.CONCAT($Y$2,_xlfn.CONCAT(IF(LEN(ドッグキャリー!$K$2)=1,0,""),ドッグキャリー!$K$2,_xlfn.CONCAT(IF(LEN(ドッグキャリー!$N$2)=1,0,""),ドッグキャリー!$N$2)))),"")</f>
        <v/>
      </c>
      <c r="C764" s="282"/>
      <c r="D764" s="282"/>
      <c r="E764" s="282"/>
      <c r="F764" s="283"/>
      <c r="G764" s="283"/>
      <c r="H764" s="283"/>
      <c r="I764" s="284"/>
      <c r="J764" s="283"/>
      <c r="K764" s="283"/>
      <c r="L764" s="283"/>
      <c r="M764" s="283"/>
      <c r="N764" s="283"/>
      <c r="O764" s="283"/>
      <c r="P764" s="283"/>
      <c r="Q764" s="283"/>
      <c r="R764" s="283"/>
      <c r="S764" s="273">
        <v>763</v>
      </c>
    </row>
    <row r="765" spans="1:19" s="85" customFormat="1" ht="15.75">
      <c r="A765" s="274" t="str">
        <f>IFERROR(IF(J765&lt;&gt;"",MAX($A$1:A764)+1,""),"")</f>
        <v/>
      </c>
      <c r="B765" s="275" t="str">
        <f>IFERROR(IF(J765="","",_xlfn.CONCAT($Y$2,_xlfn.CONCAT(IF(LEN(ドッグキャリー!$K$2)=1,0,""),ドッグキャリー!$K$2,_xlfn.CONCAT(IF(LEN(ドッグキャリー!$N$2)=1,0,""),ドッグキャリー!$N$2)))),"")</f>
        <v/>
      </c>
      <c r="C765" s="282"/>
      <c r="D765" s="282"/>
      <c r="E765" s="282"/>
      <c r="F765" s="283"/>
      <c r="G765" s="283"/>
      <c r="H765" s="283"/>
      <c r="I765" s="284"/>
      <c r="J765" s="283"/>
      <c r="K765" s="283"/>
      <c r="L765" s="283"/>
      <c r="M765" s="283"/>
      <c r="N765" s="283"/>
      <c r="O765" s="283"/>
      <c r="P765" s="283"/>
      <c r="Q765" s="283"/>
      <c r="R765" s="283"/>
      <c r="S765" s="273">
        <v>764</v>
      </c>
    </row>
    <row r="766" spans="1:19" s="85" customFormat="1" ht="15.75">
      <c r="A766" s="274" t="str">
        <f>IFERROR(IF(J766&lt;&gt;"",MAX($A$1:A765)+1,""),"")</f>
        <v/>
      </c>
      <c r="B766" s="275" t="str">
        <f>IFERROR(IF(J766="","",_xlfn.CONCAT($Y$2,_xlfn.CONCAT(IF(LEN(ドッグキャリー!$K$2)=1,0,""),ドッグキャリー!$K$2,_xlfn.CONCAT(IF(LEN(ドッグキャリー!$N$2)=1,0,""),ドッグキャリー!$N$2)))),"")</f>
        <v/>
      </c>
      <c r="C766" s="282"/>
      <c r="D766" s="282"/>
      <c r="E766" s="282"/>
      <c r="F766" s="283"/>
      <c r="G766" s="283"/>
      <c r="H766" s="283"/>
      <c r="I766" s="284"/>
      <c r="J766" s="283"/>
      <c r="K766" s="283"/>
      <c r="L766" s="283"/>
      <c r="M766" s="283"/>
      <c r="N766" s="283"/>
      <c r="O766" s="283"/>
      <c r="P766" s="283"/>
      <c r="Q766" s="283"/>
      <c r="R766" s="283"/>
      <c r="S766" s="273">
        <v>765</v>
      </c>
    </row>
    <row r="767" spans="1:19" s="85" customFormat="1" ht="15.75">
      <c r="A767" s="274" t="str">
        <f>IFERROR(IF(J767&lt;&gt;"",MAX($A$1:A766)+1,""),"")</f>
        <v/>
      </c>
      <c r="B767" s="275" t="str">
        <f>IFERROR(IF(J767="","",_xlfn.CONCAT($Y$2,_xlfn.CONCAT(IF(LEN(ドッグキャリー!$K$2)=1,0,""),ドッグキャリー!$K$2,_xlfn.CONCAT(IF(LEN(ドッグキャリー!$N$2)=1,0,""),ドッグキャリー!$N$2)))),"")</f>
        <v/>
      </c>
      <c r="C767" s="282"/>
      <c r="D767" s="282"/>
      <c r="E767" s="282"/>
      <c r="F767" s="283"/>
      <c r="G767" s="283"/>
      <c r="H767" s="283"/>
      <c r="I767" s="284"/>
      <c r="J767" s="283"/>
      <c r="K767" s="283"/>
      <c r="L767" s="283"/>
      <c r="M767" s="283"/>
      <c r="N767" s="283"/>
      <c r="O767" s="283"/>
      <c r="P767" s="283"/>
      <c r="Q767" s="283"/>
      <c r="R767" s="283"/>
      <c r="S767" s="273">
        <v>766</v>
      </c>
    </row>
    <row r="768" spans="1:19" s="85" customFormat="1" ht="15.75">
      <c r="A768" s="274" t="str">
        <f>IFERROR(IF(J768&lt;&gt;"",MAX($A$1:A767)+1,""),"")</f>
        <v/>
      </c>
      <c r="B768" s="275" t="str">
        <f>IFERROR(IF(J768="","",_xlfn.CONCAT($Y$2,_xlfn.CONCAT(IF(LEN(ドッグキャリー!$K$2)=1,0,""),ドッグキャリー!$K$2,_xlfn.CONCAT(IF(LEN(ドッグキャリー!$N$2)=1,0,""),ドッグキャリー!$N$2)))),"")</f>
        <v/>
      </c>
      <c r="C768" s="282"/>
      <c r="D768" s="282"/>
      <c r="E768" s="282"/>
      <c r="F768" s="283"/>
      <c r="G768" s="283"/>
      <c r="H768" s="283"/>
      <c r="I768" s="284"/>
      <c r="J768" s="283"/>
      <c r="K768" s="283"/>
      <c r="L768" s="283"/>
      <c r="M768" s="283"/>
      <c r="N768" s="283"/>
      <c r="O768" s="283"/>
      <c r="P768" s="283"/>
      <c r="Q768" s="283"/>
      <c r="R768" s="283"/>
      <c r="S768" s="273">
        <v>767</v>
      </c>
    </row>
    <row r="769" spans="1:19" s="85" customFormat="1" ht="15.75">
      <c r="A769" s="274" t="str">
        <f>IFERROR(IF(J769&lt;&gt;"",MAX($A$1:A768)+1,""),"")</f>
        <v/>
      </c>
      <c r="B769" s="275" t="str">
        <f>IFERROR(IF(J769="","",_xlfn.CONCAT($Y$2,_xlfn.CONCAT(IF(LEN(ドッグキャリー!$K$2)=1,0,""),ドッグキャリー!$K$2,_xlfn.CONCAT(IF(LEN(ドッグキャリー!$N$2)=1,0,""),ドッグキャリー!$N$2)))),"")</f>
        <v/>
      </c>
      <c r="C769" s="282"/>
      <c r="D769" s="282"/>
      <c r="E769" s="282"/>
      <c r="F769" s="283"/>
      <c r="G769" s="283"/>
      <c r="H769" s="283"/>
      <c r="I769" s="284"/>
      <c r="J769" s="283"/>
      <c r="K769" s="283"/>
      <c r="L769" s="283"/>
      <c r="M769" s="283"/>
      <c r="N769" s="283"/>
      <c r="O769" s="283"/>
      <c r="P769" s="283"/>
      <c r="Q769" s="283"/>
      <c r="R769" s="283"/>
      <c r="S769" s="273">
        <v>768</v>
      </c>
    </row>
    <row r="770" spans="1:19" s="85" customFormat="1" ht="15.75">
      <c r="A770" s="274" t="str">
        <f>IFERROR(IF(J770&lt;&gt;"",MAX($A$1:A769)+1,""),"")</f>
        <v/>
      </c>
      <c r="B770" s="275" t="str">
        <f>IFERROR(IF(J770="","",_xlfn.CONCAT($Y$2,_xlfn.CONCAT(IF(LEN(ドッグキャリー!$K$2)=1,0,""),ドッグキャリー!$K$2,_xlfn.CONCAT(IF(LEN(ドッグキャリー!$N$2)=1,0,""),ドッグキャリー!$N$2)))),"")</f>
        <v/>
      </c>
      <c r="C770" s="282"/>
      <c r="D770" s="282"/>
      <c r="E770" s="282"/>
      <c r="F770" s="283"/>
      <c r="G770" s="283"/>
      <c r="H770" s="283"/>
      <c r="I770" s="284"/>
      <c r="J770" s="283"/>
      <c r="K770" s="283"/>
      <c r="L770" s="283"/>
      <c r="M770" s="283"/>
      <c r="N770" s="283"/>
      <c r="O770" s="283"/>
      <c r="P770" s="283"/>
      <c r="Q770" s="283"/>
      <c r="R770" s="283"/>
      <c r="S770" s="273">
        <v>769</v>
      </c>
    </row>
    <row r="771" spans="1:19" s="85" customFormat="1" ht="15.75">
      <c r="A771" s="274" t="str">
        <f>IFERROR(IF(J771&lt;&gt;"",MAX($A$1:A770)+1,""),"")</f>
        <v/>
      </c>
      <c r="B771" s="275" t="str">
        <f>IFERROR(IF(J771="","",_xlfn.CONCAT($Y$2,_xlfn.CONCAT(IF(LEN(ドッグキャリー!$K$2)=1,0,""),ドッグキャリー!$K$2,_xlfn.CONCAT(IF(LEN(ドッグキャリー!$N$2)=1,0,""),ドッグキャリー!$N$2)))),"")</f>
        <v/>
      </c>
      <c r="C771" s="282"/>
      <c r="D771" s="282"/>
      <c r="E771" s="282"/>
      <c r="F771" s="283"/>
      <c r="G771" s="283"/>
      <c r="H771" s="283"/>
      <c r="I771" s="284"/>
      <c r="J771" s="283"/>
      <c r="K771" s="283"/>
      <c r="L771" s="283"/>
      <c r="M771" s="283"/>
      <c r="N771" s="283"/>
      <c r="O771" s="283"/>
      <c r="P771" s="283"/>
      <c r="Q771" s="283"/>
      <c r="R771" s="283"/>
      <c r="S771" s="273">
        <v>770</v>
      </c>
    </row>
    <row r="772" spans="1:19" s="85" customFormat="1" ht="15.75">
      <c r="A772" s="274" t="str">
        <f>IFERROR(IF(J772&lt;&gt;"",MAX($A$1:A771)+1,""),"")</f>
        <v/>
      </c>
      <c r="B772" s="275" t="str">
        <f>IFERROR(IF(J772="","",_xlfn.CONCAT($Y$2,_xlfn.CONCAT(IF(LEN(ドッグキャリー!$K$2)=1,0,""),ドッグキャリー!$K$2,_xlfn.CONCAT(IF(LEN(ドッグキャリー!$N$2)=1,0,""),ドッグキャリー!$N$2)))),"")</f>
        <v/>
      </c>
      <c r="C772" s="282"/>
      <c r="D772" s="282"/>
      <c r="E772" s="282"/>
      <c r="F772" s="283"/>
      <c r="G772" s="283"/>
      <c r="H772" s="283"/>
      <c r="I772" s="284"/>
      <c r="J772" s="283"/>
      <c r="K772" s="283"/>
      <c r="L772" s="283"/>
      <c r="M772" s="283"/>
      <c r="N772" s="283"/>
      <c r="O772" s="283"/>
      <c r="P772" s="283"/>
      <c r="Q772" s="283"/>
      <c r="R772" s="283"/>
      <c r="S772" s="273">
        <v>771</v>
      </c>
    </row>
    <row r="773" spans="1:19" s="85" customFormat="1" ht="15.75">
      <c r="A773" s="274" t="str">
        <f>IFERROR(IF(J773&lt;&gt;"",MAX($A$1:A772)+1,""),"")</f>
        <v/>
      </c>
      <c r="B773" s="275" t="str">
        <f>IFERROR(IF(J773="","",_xlfn.CONCAT($Y$2,_xlfn.CONCAT(IF(LEN(ドッグキャリー!$K$2)=1,0,""),ドッグキャリー!$K$2,_xlfn.CONCAT(IF(LEN(ドッグキャリー!$N$2)=1,0,""),ドッグキャリー!$N$2)))),"")</f>
        <v/>
      </c>
      <c r="C773" s="282"/>
      <c r="D773" s="282"/>
      <c r="E773" s="282"/>
      <c r="F773" s="283"/>
      <c r="G773" s="283"/>
      <c r="H773" s="283"/>
      <c r="I773" s="284"/>
      <c r="J773" s="283"/>
      <c r="K773" s="283"/>
      <c r="L773" s="283"/>
      <c r="M773" s="283"/>
      <c r="N773" s="283"/>
      <c r="O773" s="283"/>
      <c r="P773" s="283"/>
      <c r="Q773" s="283"/>
      <c r="R773" s="283"/>
      <c r="S773" s="273">
        <v>772</v>
      </c>
    </row>
    <row r="774" spans="1:19" s="85" customFormat="1" ht="15.75">
      <c r="A774" s="274" t="str">
        <f>IFERROR(IF(J774&lt;&gt;"",MAX($A$1:A773)+1,""),"")</f>
        <v/>
      </c>
      <c r="B774" s="275" t="str">
        <f>IFERROR(IF(J774="","",_xlfn.CONCAT($Y$2,_xlfn.CONCAT(IF(LEN(ドッグキャリー!$K$2)=1,0,""),ドッグキャリー!$K$2,_xlfn.CONCAT(IF(LEN(ドッグキャリー!$N$2)=1,0,""),ドッグキャリー!$N$2)))),"")</f>
        <v/>
      </c>
      <c r="C774" s="282"/>
      <c r="D774" s="282"/>
      <c r="E774" s="282"/>
      <c r="F774" s="283"/>
      <c r="G774" s="283"/>
      <c r="H774" s="283"/>
      <c r="I774" s="284"/>
      <c r="J774" s="283"/>
      <c r="K774" s="283"/>
      <c r="L774" s="283"/>
      <c r="M774" s="283"/>
      <c r="N774" s="283"/>
      <c r="O774" s="283"/>
      <c r="P774" s="283"/>
      <c r="Q774" s="283"/>
      <c r="R774" s="283"/>
      <c r="S774" s="273">
        <v>773</v>
      </c>
    </row>
    <row r="775" spans="1:19" s="85" customFormat="1" ht="15.75">
      <c r="A775" s="274" t="str">
        <f>IFERROR(IF(J775&lt;&gt;"",MAX($A$1:A774)+1,""),"")</f>
        <v/>
      </c>
      <c r="B775" s="275" t="str">
        <f>IFERROR(IF(J775="","",_xlfn.CONCAT($Y$2,_xlfn.CONCAT(IF(LEN(ドッグキャリー!$K$2)=1,0,""),ドッグキャリー!$K$2,_xlfn.CONCAT(IF(LEN(ドッグキャリー!$N$2)=1,0,""),ドッグキャリー!$N$2)))),"")</f>
        <v/>
      </c>
      <c r="C775" s="282"/>
      <c r="D775" s="282"/>
      <c r="E775" s="282"/>
      <c r="F775" s="283"/>
      <c r="G775" s="283"/>
      <c r="H775" s="283"/>
      <c r="I775" s="284"/>
      <c r="J775" s="283"/>
      <c r="K775" s="283"/>
      <c r="L775" s="283"/>
      <c r="M775" s="283"/>
      <c r="N775" s="283"/>
      <c r="O775" s="283"/>
      <c r="P775" s="283"/>
      <c r="Q775" s="283"/>
      <c r="R775" s="283"/>
      <c r="S775" s="273">
        <v>774</v>
      </c>
    </row>
    <row r="776" spans="1:19" s="85" customFormat="1" ht="15.75">
      <c r="A776" s="274" t="str">
        <f>IFERROR(IF(J776&lt;&gt;"",MAX($A$1:A775)+1,""),"")</f>
        <v/>
      </c>
      <c r="B776" s="275" t="str">
        <f>IFERROR(IF(J776="","",_xlfn.CONCAT($Y$2,_xlfn.CONCAT(IF(LEN(ドッグキャリー!$K$2)=1,0,""),ドッグキャリー!$K$2,_xlfn.CONCAT(IF(LEN(ドッグキャリー!$N$2)=1,0,""),ドッグキャリー!$N$2)))),"")</f>
        <v/>
      </c>
      <c r="C776" s="282"/>
      <c r="D776" s="282"/>
      <c r="E776" s="282"/>
      <c r="F776" s="283"/>
      <c r="G776" s="283"/>
      <c r="H776" s="283"/>
      <c r="I776" s="284"/>
      <c r="J776" s="283"/>
      <c r="K776" s="283"/>
      <c r="L776" s="283"/>
      <c r="M776" s="283"/>
      <c r="N776" s="283"/>
      <c r="O776" s="283"/>
      <c r="P776" s="283"/>
      <c r="Q776" s="283"/>
      <c r="R776" s="283"/>
      <c r="S776" s="273">
        <v>775</v>
      </c>
    </row>
    <row r="777" spans="1:19" s="85" customFormat="1" ht="15.75">
      <c r="A777" s="274" t="str">
        <f>IFERROR(IF(J777&lt;&gt;"",MAX($A$1:A776)+1,""),"")</f>
        <v/>
      </c>
      <c r="B777" s="275" t="str">
        <f>IFERROR(IF(J777="","",_xlfn.CONCAT($Y$2,_xlfn.CONCAT(IF(LEN(ドッグキャリー!$K$2)=1,0,""),ドッグキャリー!$K$2,_xlfn.CONCAT(IF(LEN(ドッグキャリー!$N$2)=1,0,""),ドッグキャリー!$N$2)))),"")</f>
        <v/>
      </c>
      <c r="C777" s="282"/>
      <c r="D777" s="282"/>
      <c r="E777" s="282"/>
      <c r="F777" s="283"/>
      <c r="G777" s="283"/>
      <c r="H777" s="283"/>
      <c r="I777" s="284"/>
      <c r="J777" s="283"/>
      <c r="K777" s="283"/>
      <c r="L777" s="283"/>
      <c r="M777" s="283"/>
      <c r="N777" s="283"/>
      <c r="O777" s="283"/>
      <c r="P777" s="283"/>
      <c r="Q777" s="283"/>
      <c r="R777" s="283"/>
      <c r="S777" s="273">
        <v>776</v>
      </c>
    </row>
    <row r="778" spans="1:19" s="85" customFormat="1" ht="15.75">
      <c r="A778" s="274" t="str">
        <f>IFERROR(IF(J778&lt;&gt;"",MAX($A$1:A777)+1,""),"")</f>
        <v/>
      </c>
      <c r="B778" s="275" t="str">
        <f>IFERROR(IF(J778="","",_xlfn.CONCAT($Y$2,_xlfn.CONCAT(IF(LEN(ドッグキャリー!$K$2)=1,0,""),ドッグキャリー!$K$2,_xlfn.CONCAT(IF(LEN(ドッグキャリー!$N$2)=1,0,""),ドッグキャリー!$N$2)))),"")</f>
        <v/>
      </c>
      <c r="C778" s="282"/>
      <c r="D778" s="282"/>
      <c r="E778" s="282"/>
      <c r="F778" s="283"/>
      <c r="G778" s="283"/>
      <c r="H778" s="283"/>
      <c r="I778" s="284"/>
      <c r="J778" s="283"/>
      <c r="K778" s="283"/>
      <c r="L778" s="283"/>
      <c r="M778" s="283"/>
      <c r="N778" s="283"/>
      <c r="O778" s="283"/>
      <c r="P778" s="283"/>
      <c r="Q778" s="283"/>
      <c r="R778" s="283"/>
      <c r="S778" s="273">
        <v>777</v>
      </c>
    </row>
    <row r="779" spans="1:19" s="85" customFormat="1" ht="15.75">
      <c r="A779" s="274" t="str">
        <f>IFERROR(IF(J779&lt;&gt;"",MAX($A$1:A778)+1,""),"")</f>
        <v/>
      </c>
      <c r="B779" s="275" t="str">
        <f>IFERROR(IF(J779="","",_xlfn.CONCAT($Y$2,_xlfn.CONCAT(IF(LEN(ドッグキャリー!$K$2)=1,0,""),ドッグキャリー!$K$2,_xlfn.CONCAT(IF(LEN(ドッグキャリー!$N$2)=1,0,""),ドッグキャリー!$N$2)))),"")</f>
        <v/>
      </c>
      <c r="C779" s="282"/>
      <c r="D779" s="282"/>
      <c r="E779" s="282"/>
      <c r="F779" s="283"/>
      <c r="G779" s="283"/>
      <c r="H779" s="283"/>
      <c r="I779" s="284"/>
      <c r="J779" s="283"/>
      <c r="K779" s="283"/>
      <c r="L779" s="283"/>
      <c r="M779" s="283"/>
      <c r="N779" s="283"/>
      <c r="O779" s="283"/>
      <c r="P779" s="283"/>
      <c r="Q779" s="283"/>
      <c r="R779" s="283"/>
      <c r="S779" s="273">
        <v>778</v>
      </c>
    </row>
    <row r="780" spans="1:19" s="85" customFormat="1" ht="15.75">
      <c r="A780" s="274" t="str">
        <f>IFERROR(IF(J780&lt;&gt;"",MAX($A$1:A779)+1,""),"")</f>
        <v/>
      </c>
      <c r="B780" s="275" t="str">
        <f>IFERROR(IF(J780="","",_xlfn.CONCAT($Y$2,_xlfn.CONCAT(IF(LEN(ドッグキャリー!$K$2)=1,0,""),ドッグキャリー!$K$2,_xlfn.CONCAT(IF(LEN(ドッグキャリー!$N$2)=1,0,""),ドッグキャリー!$N$2)))),"")</f>
        <v/>
      </c>
      <c r="C780" s="282"/>
      <c r="D780" s="282"/>
      <c r="E780" s="282"/>
      <c r="F780" s="283"/>
      <c r="G780" s="283"/>
      <c r="H780" s="283"/>
      <c r="I780" s="284"/>
      <c r="J780" s="283"/>
      <c r="K780" s="283"/>
      <c r="L780" s="283"/>
      <c r="M780" s="283"/>
      <c r="N780" s="283"/>
      <c r="O780" s="283"/>
      <c r="P780" s="283"/>
      <c r="Q780" s="283"/>
      <c r="R780" s="283"/>
      <c r="S780" s="273">
        <v>779</v>
      </c>
    </row>
    <row r="781" spans="1:19" s="85" customFormat="1" ht="15.75">
      <c r="A781" s="274" t="str">
        <f>IFERROR(IF(J781&lt;&gt;"",MAX($A$1:A780)+1,""),"")</f>
        <v/>
      </c>
      <c r="B781" s="275" t="str">
        <f>IFERROR(IF(J781="","",_xlfn.CONCAT($Y$2,_xlfn.CONCAT(IF(LEN(ドッグキャリー!$K$2)=1,0,""),ドッグキャリー!$K$2,_xlfn.CONCAT(IF(LEN(ドッグキャリー!$N$2)=1,0,""),ドッグキャリー!$N$2)))),"")</f>
        <v/>
      </c>
      <c r="C781" s="282"/>
      <c r="D781" s="282"/>
      <c r="E781" s="282"/>
      <c r="F781" s="283"/>
      <c r="G781" s="283"/>
      <c r="H781" s="283"/>
      <c r="I781" s="284"/>
      <c r="J781" s="283"/>
      <c r="K781" s="283"/>
      <c r="L781" s="283"/>
      <c r="M781" s="283"/>
      <c r="N781" s="283"/>
      <c r="O781" s="283"/>
      <c r="P781" s="283"/>
      <c r="Q781" s="283"/>
      <c r="R781" s="283"/>
      <c r="S781" s="273">
        <v>780</v>
      </c>
    </row>
    <row r="782" spans="1:19" s="85" customFormat="1" ht="15.75">
      <c r="A782" s="274" t="str">
        <f>IFERROR(IF(J782&lt;&gt;"",MAX($A$1:A781)+1,""),"")</f>
        <v/>
      </c>
      <c r="B782" s="275" t="str">
        <f>IFERROR(IF(J782="","",_xlfn.CONCAT($Y$2,_xlfn.CONCAT(IF(LEN(ドッグキャリー!$K$2)=1,0,""),ドッグキャリー!$K$2,_xlfn.CONCAT(IF(LEN(ドッグキャリー!$N$2)=1,0,""),ドッグキャリー!$N$2)))),"")</f>
        <v/>
      </c>
      <c r="C782" s="282"/>
      <c r="D782" s="282"/>
      <c r="E782" s="282"/>
      <c r="F782" s="283"/>
      <c r="G782" s="283"/>
      <c r="H782" s="283"/>
      <c r="I782" s="284"/>
      <c r="J782" s="283"/>
      <c r="K782" s="283"/>
      <c r="L782" s="283"/>
      <c r="M782" s="283"/>
      <c r="N782" s="283"/>
      <c r="O782" s="283"/>
      <c r="P782" s="283"/>
      <c r="Q782" s="283"/>
      <c r="R782" s="283"/>
      <c r="S782" s="273">
        <v>781</v>
      </c>
    </row>
    <row r="783" spans="1:19" s="85" customFormat="1" ht="15.75">
      <c r="A783" s="274" t="str">
        <f>IFERROR(IF(J783&lt;&gt;"",MAX($A$1:A782)+1,""),"")</f>
        <v/>
      </c>
      <c r="B783" s="275" t="str">
        <f>IFERROR(IF(J783="","",_xlfn.CONCAT($Y$2,_xlfn.CONCAT(IF(LEN(ドッグキャリー!$K$2)=1,0,""),ドッグキャリー!$K$2,_xlfn.CONCAT(IF(LEN(ドッグキャリー!$N$2)=1,0,""),ドッグキャリー!$N$2)))),"")</f>
        <v/>
      </c>
      <c r="C783" s="282"/>
      <c r="D783" s="282"/>
      <c r="E783" s="282"/>
      <c r="F783" s="283"/>
      <c r="G783" s="283"/>
      <c r="H783" s="283"/>
      <c r="I783" s="284"/>
      <c r="J783" s="283"/>
      <c r="K783" s="283"/>
      <c r="L783" s="283"/>
      <c r="M783" s="283"/>
      <c r="N783" s="283"/>
      <c r="O783" s="283"/>
      <c r="P783" s="283"/>
      <c r="Q783" s="283"/>
      <c r="R783" s="283"/>
      <c r="S783" s="273">
        <v>782</v>
      </c>
    </row>
    <row r="784" spans="1:19" s="85" customFormat="1" ht="15.75">
      <c r="A784" s="274" t="str">
        <f>IFERROR(IF(J784&lt;&gt;"",MAX($A$1:A783)+1,""),"")</f>
        <v/>
      </c>
      <c r="B784" s="275" t="str">
        <f>IFERROR(IF(J784="","",_xlfn.CONCAT($Y$2,_xlfn.CONCAT(IF(LEN(ドッグキャリー!$K$2)=1,0,""),ドッグキャリー!$K$2,_xlfn.CONCAT(IF(LEN(ドッグキャリー!$N$2)=1,0,""),ドッグキャリー!$N$2)))),"")</f>
        <v/>
      </c>
      <c r="C784" s="282"/>
      <c r="D784" s="282"/>
      <c r="E784" s="282"/>
      <c r="F784" s="283"/>
      <c r="G784" s="283"/>
      <c r="H784" s="283"/>
      <c r="I784" s="284"/>
      <c r="J784" s="283"/>
      <c r="K784" s="283"/>
      <c r="L784" s="283"/>
      <c r="M784" s="283"/>
      <c r="N784" s="283"/>
      <c r="O784" s="283"/>
      <c r="P784" s="283"/>
      <c r="Q784" s="283"/>
      <c r="R784" s="283"/>
      <c r="S784" s="273">
        <v>783</v>
      </c>
    </row>
    <row r="785" spans="1:19" s="85" customFormat="1" ht="15.75">
      <c r="A785" s="274" t="str">
        <f>IFERROR(IF(J785&lt;&gt;"",MAX($A$1:A784)+1,""),"")</f>
        <v/>
      </c>
      <c r="B785" s="275" t="str">
        <f>IFERROR(IF(J785="","",_xlfn.CONCAT($Y$2,_xlfn.CONCAT(IF(LEN(ドッグキャリー!$K$2)=1,0,""),ドッグキャリー!$K$2,_xlfn.CONCAT(IF(LEN(ドッグキャリー!$N$2)=1,0,""),ドッグキャリー!$N$2)))),"")</f>
        <v/>
      </c>
      <c r="C785" s="282"/>
      <c r="D785" s="282"/>
      <c r="E785" s="282"/>
      <c r="F785" s="283"/>
      <c r="G785" s="283"/>
      <c r="H785" s="283"/>
      <c r="I785" s="284"/>
      <c r="J785" s="283"/>
      <c r="K785" s="283"/>
      <c r="L785" s="283"/>
      <c r="M785" s="283"/>
      <c r="N785" s="283"/>
      <c r="O785" s="283"/>
      <c r="P785" s="283"/>
      <c r="Q785" s="283"/>
      <c r="R785" s="283"/>
      <c r="S785" s="273">
        <v>784</v>
      </c>
    </row>
    <row r="786" spans="1:19" s="85" customFormat="1" ht="15.75">
      <c r="A786" s="274" t="str">
        <f>IFERROR(IF(J786&lt;&gt;"",MAX($A$1:A785)+1,""),"")</f>
        <v/>
      </c>
      <c r="B786" s="275" t="str">
        <f>IFERROR(IF(J786="","",_xlfn.CONCAT($Y$2,_xlfn.CONCAT(IF(LEN(ドッグキャリー!$K$2)=1,0,""),ドッグキャリー!$K$2,_xlfn.CONCAT(IF(LEN(ドッグキャリー!$N$2)=1,0,""),ドッグキャリー!$N$2)))),"")</f>
        <v/>
      </c>
      <c r="C786" s="282"/>
      <c r="D786" s="282"/>
      <c r="E786" s="282"/>
      <c r="F786" s="283"/>
      <c r="G786" s="283"/>
      <c r="H786" s="283"/>
      <c r="I786" s="284"/>
      <c r="J786" s="283"/>
      <c r="K786" s="283"/>
      <c r="L786" s="283"/>
      <c r="M786" s="283"/>
      <c r="N786" s="283"/>
      <c r="O786" s="283"/>
      <c r="P786" s="283"/>
      <c r="Q786" s="283"/>
      <c r="R786" s="283"/>
      <c r="S786" s="273">
        <v>785</v>
      </c>
    </row>
    <row r="787" spans="1:19" s="85" customFormat="1" ht="15.75">
      <c r="A787" s="274" t="str">
        <f>IFERROR(IF(J787&lt;&gt;"",MAX($A$1:A786)+1,""),"")</f>
        <v/>
      </c>
      <c r="B787" s="275" t="str">
        <f>IFERROR(IF(J787="","",_xlfn.CONCAT($Y$2,_xlfn.CONCAT(IF(LEN(ドッグキャリー!$K$2)=1,0,""),ドッグキャリー!$K$2,_xlfn.CONCAT(IF(LEN(ドッグキャリー!$N$2)=1,0,""),ドッグキャリー!$N$2)))),"")</f>
        <v/>
      </c>
      <c r="C787" s="283"/>
      <c r="D787" s="283"/>
      <c r="E787" s="283"/>
      <c r="F787" s="283"/>
      <c r="G787" s="283"/>
      <c r="H787" s="283"/>
      <c r="I787" s="283"/>
      <c r="J787" s="283"/>
      <c r="K787" s="283"/>
      <c r="L787" s="283"/>
      <c r="M787" s="283"/>
      <c r="N787" s="283"/>
      <c r="O787" s="283"/>
      <c r="P787" s="283"/>
      <c r="Q787" s="283"/>
      <c r="R787" s="283"/>
      <c r="S787" s="273">
        <v>786</v>
      </c>
    </row>
    <row r="788" spans="1:19" s="87" customFormat="1" ht="15.75">
      <c r="A788" s="274" t="str">
        <f>IFERROR(IF(J788&lt;&gt;"",MAX($A$1:A787)+1,""),"")</f>
        <v/>
      </c>
      <c r="B788" s="275" t="str">
        <f>IFERROR(IF(J788="","",_xlfn.CONCAT($Y$2,_xlfn.CONCAT(IF(LEN(ドッグキャリー!$K$2)=1,0,""),ドッグキャリー!$K$2,_xlfn.CONCAT(IF(LEN(ドッグキャリー!$N$2)=1,0,""),ドッグキャリー!$N$2)))),"")</f>
        <v/>
      </c>
      <c r="C788" s="285"/>
      <c r="D788" s="285"/>
      <c r="E788" s="285"/>
      <c r="F788" s="286"/>
      <c r="G788" s="286"/>
      <c r="H788" s="286"/>
      <c r="I788" s="287" t="str">
        <f>IF(ベッド・マット!N7=0,"",ベッド・マット!E7)</f>
        <v/>
      </c>
      <c r="J788" s="286" t="str">
        <f>IF(ベッド・マット!N7=0,"",ベッド・マット!N7)</f>
        <v/>
      </c>
      <c r="K788" s="286"/>
      <c r="L788" s="286"/>
      <c r="M788" s="286"/>
      <c r="N788" s="286"/>
      <c r="O788" s="286"/>
      <c r="P788" s="286"/>
      <c r="Q788" s="286"/>
      <c r="R788" s="286"/>
      <c r="S788" s="273">
        <v>787</v>
      </c>
    </row>
    <row r="789" spans="1:19" s="87" customFormat="1" ht="15.75">
      <c r="A789" s="274" t="str">
        <f>IFERROR(IF(J789&lt;&gt;"",MAX($A$1:A788)+1,""),"")</f>
        <v/>
      </c>
      <c r="B789" s="275" t="str">
        <f>IFERROR(IF(J789="","",_xlfn.CONCAT($Y$2,_xlfn.CONCAT(IF(LEN(ドッグキャリー!$K$2)=1,0,""),ドッグキャリー!$K$2,_xlfn.CONCAT(IF(LEN(ドッグキャリー!$N$2)=1,0,""),ドッグキャリー!$N$2)))),"")</f>
        <v/>
      </c>
      <c r="C789" s="285"/>
      <c r="D789" s="285"/>
      <c r="E789" s="285"/>
      <c r="F789" s="286"/>
      <c r="G789" s="286"/>
      <c r="H789" s="286"/>
      <c r="I789" s="287" t="str">
        <f>IF(ベッド・マット!N8=0,"",ベッド・マット!E8)</f>
        <v/>
      </c>
      <c r="J789" s="286" t="str">
        <f>IF(ベッド・マット!N8=0,"",ベッド・マット!N8)</f>
        <v/>
      </c>
      <c r="K789" s="286"/>
      <c r="L789" s="286"/>
      <c r="M789" s="286"/>
      <c r="N789" s="286"/>
      <c r="O789" s="286"/>
      <c r="P789" s="286"/>
      <c r="Q789" s="286"/>
      <c r="R789" s="286"/>
      <c r="S789" s="273">
        <v>788</v>
      </c>
    </row>
    <row r="790" spans="1:19" s="87" customFormat="1" ht="15.75">
      <c r="A790" s="274" t="str">
        <f>IFERROR(IF(J790&lt;&gt;"",MAX($A$1:A789)+1,""),"")</f>
        <v/>
      </c>
      <c r="B790" s="275" t="str">
        <f>IFERROR(IF(J790="","",_xlfn.CONCAT($Y$2,_xlfn.CONCAT(IF(LEN(ドッグキャリー!$K$2)=1,0,""),ドッグキャリー!$K$2,_xlfn.CONCAT(IF(LEN(ドッグキャリー!$N$2)=1,0,""),ドッグキャリー!$N$2)))),"")</f>
        <v/>
      </c>
      <c r="C790" s="285"/>
      <c r="D790" s="285"/>
      <c r="E790" s="285"/>
      <c r="F790" s="286"/>
      <c r="G790" s="286"/>
      <c r="H790" s="286"/>
      <c r="I790" s="287" t="str">
        <f>IF(ベッド・マット!N9=0,"",ベッド・マット!E9)</f>
        <v/>
      </c>
      <c r="J790" s="286" t="str">
        <f>IF(ベッド・マット!N9=0,"",ベッド・マット!N9)</f>
        <v/>
      </c>
      <c r="K790" s="286"/>
      <c r="L790" s="286"/>
      <c r="M790" s="286"/>
      <c r="N790" s="286"/>
      <c r="O790" s="286"/>
      <c r="P790" s="286"/>
      <c r="Q790" s="286"/>
      <c r="R790" s="286"/>
      <c r="S790" s="273">
        <v>789</v>
      </c>
    </row>
    <row r="791" spans="1:19" s="87" customFormat="1" ht="15.75">
      <c r="A791" s="274" t="str">
        <f>IFERROR(IF(J791&lt;&gt;"",MAX($A$1:A790)+1,""),"")</f>
        <v/>
      </c>
      <c r="B791" s="275" t="str">
        <f>IFERROR(IF(J791="","",_xlfn.CONCAT($Y$2,_xlfn.CONCAT(IF(LEN(ドッグキャリー!$K$2)=1,0,""),ドッグキャリー!$K$2,_xlfn.CONCAT(IF(LEN(ドッグキャリー!$N$2)=1,0,""),ドッグキャリー!$N$2)))),"")</f>
        <v/>
      </c>
      <c r="C791" s="285"/>
      <c r="D791" s="285"/>
      <c r="E791" s="285"/>
      <c r="F791" s="286"/>
      <c r="G791" s="286"/>
      <c r="H791" s="286"/>
      <c r="I791" s="287" t="str">
        <f>IF(ベッド・マット!N10=0,"",ベッド・マット!E10)</f>
        <v/>
      </c>
      <c r="J791" s="286" t="str">
        <f>IF(ベッド・マット!N10=0,"",ベッド・マット!N10)</f>
        <v/>
      </c>
      <c r="K791" s="286"/>
      <c r="L791" s="286"/>
      <c r="M791" s="286"/>
      <c r="N791" s="286"/>
      <c r="O791" s="286"/>
      <c r="P791" s="286"/>
      <c r="Q791" s="286"/>
      <c r="R791" s="286"/>
      <c r="S791" s="273">
        <v>790</v>
      </c>
    </row>
    <row r="792" spans="1:19" s="87" customFormat="1" ht="15.75">
      <c r="A792" s="274" t="str">
        <f>IFERROR(IF(J792&lt;&gt;"",MAX($A$1:A791)+1,""),"")</f>
        <v/>
      </c>
      <c r="B792" s="275" t="str">
        <f>IFERROR(IF(J792="","",_xlfn.CONCAT($Y$2,_xlfn.CONCAT(IF(LEN(ドッグキャリー!$K$2)=1,0,""),ドッグキャリー!$K$2,_xlfn.CONCAT(IF(LEN(ドッグキャリー!$N$2)=1,0,""),ドッグキャリー!$N$2)))),"")</f>
        <v/>
      </c>
      <c r="C792" s="285"/>
      <c r="D792" s="285"/>
      <c r="E792" s="285"/>
      <c r="F792" s="286"/>
      <c r="G792" s="286"/>
      <c r="H792" s="286"/>
      <c r="I792" s="287" t="str">
        <f>IF(ベッド・マット!N11=0,"",ベッド・マット!E11)</f>
        <v/>
      </c>
      <c r="J792" s="286" t="str">
        <f>IF(ベッド・マット!N11=0,"",ベッド・マット!N11)</f>
        <v/>
      </c>
      <c r="K792" s="286"/>
      <c r="L792" s="286"/>
      <c r="M792" s="286"/>
      <c r="N792" s="286"/>
      <c r="O792" s="286"/>
      <c r="P792" s="286"/>
      <c r="Q792" s="286"/>
      <c r="R792" s="286"/>
      <c r="S792" s="273">
        <v>791</v>
      </c>
    </row>
    <row r="793" spans="1:19" s="87" customFormat="1" ht="15.75">
      <c r="A793" s="274" t="str">
        <f>IFERROR(IF(J793&lt;&gt;"",MAX($A$1:A792)+1,""),"")</f>
        <v/>
      </c>
      <c r="B793" s="275" t="str">
        <f>IFERROR(IF(J793="","",_xlfn.CONCAT($Y$2,_xlfn.CONCAT(IF(LEN(ドッグキャリー!$K$2)=1,0,""),ドッグキャリー!$K$2,_xlfn.CONCAT(IF(LEN(ドッグキャリー!$N$2)=1,0,""),ドッグキャリー!$N$2)))),"")</f>
        <v/>
      </c>
      <c r="C793" s="285"/>
      <c r="D793" s="285"/>
      <c r="E793" s="285"/>
      <c r="F793" s="286"/>
      <c r="G793" s="286"/>
      <c r="H793" s="286"/>
      <c r="I793" s="287" t="str">
        <f>IF(ベッド・マット!N12=0,"",ベッド・マット!E12)</f>
        <v/>
      </c>
      <c r="J793" s="286" t="str">
        <f>IF(ベッド・マット!N12=0,"",ベッド・マット!N12)</f>
        <v/>
      </c>
      <c r="K793" s="286"/>
      <c r="L793" s="286"/>
      <c r="M793" s="286"/>
      <c r="N793" s="286"/>
      <c r="O793" s="286"/>
      <c r="P793" s="286"/>
      <c r="Q793" s="286"/>
      <c r="R793" s="286"/>
      <c r="S793" s="273">
        <v>792</v>
      </c>
    </row>
    <row r="794" spans="1:19" s="87" customFormat="1" ht="15.75">
      <c r="A794" s="274" t="str">
        <f>IFERROR(IF(J794&lt;&gt;"",MAX($A$1:A793)+1,""),"")</f>
        <v/>
      </c>
      <c r="B794" s="275" t="str">
        <f>IFERROR(IF(J794="","",_xlfn.CONCAT($Y$2,_xlfn.CONCAT(IF(LEN(ドッグキャリー!$K$2)=1,0,""),ドッグキャリー!$K$2,_xlfn.CONCAT(IF(LEN(ドッグキャリー!$N$2)=1,0,""),ドッグキャリー!$N$2)))),"")</f>
        <v/>
      </c>
      <c r="C794" s="285"/>
      <c r="D794" s="285"/>
      <c r="E794" s="285"/>
      <c r="F794" s="286"/>
      <c r="G794" s="286"/>
      <c r="H794" s="286"/>
      <c r="I794" s="287" t="str">
        <f>IF(ベッド・マット!N13=0,"",ベッド・マット!E13)</f>
        <v/>
      </c>
      <c r="J794" s="286" t="str">
        <f>IF(ベッド・マット!N13=0,"",ベッド・マット!N13)</f>
        <v/>
      </c>
      <c r="K794" s="286"/>
      <c r="L794" s="286"/>
      <c r="M794" s="286"/>
      <c r="N794" s="286"/>
      <c r="O794" s="286"/>
      <c r="P794" s="286"/>
      <c r="Q794" s="286"/>
      <c r="R794" s="286"/>
      <c r="S794" s="273">
        <v>793</v>
      </c>
    </row>
    <row r="795" spans="1:19" s="87" customFormat="1" ht="15.75">
      <c r="A795" s="274" t="str">
        <f>IFERROR(IF(J795&lt;&gt;"",MAX($A$1:A794)+1,""),"")</f>
        <v/>
      </c>
      <c r="B795" s="275" t="str">
        <f>IFERROR(IF(J795="","",_xlfn.CONCAT($Y$2,_xlfn.CONCAT(IF(LEN(ドッグキャリー!$K$2)=1,0,""),ドッグキャリー!$K$2,_xlfn.CONCAT(IF(LEN(ドッグキャリー!$N$2)=1,0,""),ドッグキャリー!$N$2)))),"")</f>
        <v/>
      </c>
      <c r="C795" s="285"/>
      <c r="D795" s="285"/>
      <c r="E795" s="285"/>
      <c r="F795" s="286"/>
      <c r="G795" s="286"/>
      <c r="H795" s="286"/>
      <c r="I795" s="287" t="str">
        <f>IF(ベッド・マット!N14=0,"",ベッド・マット!E14)</f>
        <v/>
      </c>
      <c r="J795" s="286" t="str">
        <f>IF(ベッド・マット!N14=0,"",ベッド・マット!N14)</f>
        <v/>
      </c>
      <c r="K795" s="286"/>
      <c r="L795" s="286"/>
      <c r="M795" s="286"/>
      <c r="N795" s="286"/>
      <c r="O795" s="286"/>
      <c r="P795" s="286"/>
      <c r="Q795" s="286"/>
      <c r="R795" s="286"/>
      <c r="S795" s="273">
        <v>794</v>
      </c>
    </row>
    <row r="796" spans="1:19" s="87" customFormat="1" ht="15.75">
      <c r="A796" s="274" t="str">
        <f>IFERROR(IF(J796&lt;&gt;"",MAX($A$1:A795)+1,""),"")</f>
        <v/>
      </c>
      <c r="B796" s="275" t="str">
        <f>IFERROR(IF(J796="","",_xlfn.CONCAT($Y$2,_xlfn.CONCAT(IF(LEN(ドッグキャリー!$K$2)=1,0,""),ドッグキャリー!$K$2,_xlfn.CONCAT(IF(LEN(ドッグキャリー!$N$2)=1,0,""),ドッグキャリー!$N$2)))),"")</f>
        <v/>
      </c>
      <c r="C796" s="285"/>
      <c r="D796" s="285"/>
      <c r="E796" s="285"/>
      <c r="F796" s="286"/>
      <c r="G796" s="286"/>
      <c r="H796" s="286"/>
      <c r="I796" s="287" t="str">
        <f>IF(ベッド・マット!N15=0,"",ベッド・マット!E15)</f>
        <v/>
      </c>
      <c r="J796" s="286" t="str">
        <f>IF(ベッド・マット!N15=0,"",ベッド・マット!N15)</f>
        <v/>
      </c>
      <c r="K796" s="286"/>
      <c r="L796" s="286"/>
      <c r="M796" s="286"/>
      <c r="N796" s="286"/>
      <c r="O796" s="286"/>
      <c r="P796" s="286"/>
      <c r="Q796" s="286"/>
      <c r="R796" s="286"/>
      <c r="S796" s="273">
        <v>795</v>
      </c>
    </row>
    <row r="797" spans="1:19" s="87" customFormat="1" ht="15.75">
      <c r="A797" s="274" t="str">
        <f>IFERROR(IF(J797&lt;&gt;"",MAX($A$1:A796)+1,""),"")</f>
        <v/>
      </c>
      <c r="B797" s="275" t="str">
        <f>IFERROR(IF(J797="","",_xlfn.CONCAT($Y$2,_xlfn.CONCAT(IF(LEN(ドッグキャリー!$K$2)=1,0,""),ドッグキャリー!$K$2,_xlfn.CONCAT(IF(LEN(ドッグキャリー!$N$2)=1,0,""),ドッグキャリー!$N$2)))),"")</f>
        <v/>
      </c>
      <c r="C797" s="285"/>
      <c r="D797" s="285"/>
      <c r="E797" s="285"/>
      <c r="F797" s="286"/>
      <c r="G797" s="286"/>
      <c r="H797" s="286"/>
      <c r="I797" s="287" t="str">
        <f>IF(ベッド・マット!N16=0,"",ベッド・マット!E16)</f>
        <v/>
      </c>
      <c r="J797" s="286" t="str">
        <f>IF(ベッド・マット!N16=0,"",ベッド・マット!N16)</f>
        <v/>
      </c>
      <c r="K797" s="286"/>
      <c r="L797" s="286"/>
      <c r="M797" s="286"/>
      <c r="N797" s="286"/>
      <c r="O797" s="286"/>
      <c r="P797" s="286"/>
      <c r="Q797" s="286"/>
      <c r="R797" s="286"/>
      <c r="S797" s="273">
        <v>796</v>
      </c>
    </row>
    <row r="798" spans="1:19" s="87" customFormat="1" ht="15.75">
      <c r="A798" s="274" t="str">
        <f>IFERROR(IF(J798&lt;&gt;"",MAX($A$1:A797)+1,""),"")</f>
        <v/>
      </c>
      <c r="B798" s="275" t="str">
        <f>IFERROR(IF(J798="","",_xlfn.CONCAT($Y$2,_xlfn.CONCAT(IF(LEN(ドッグキャリー!$K$2)=1,0,""),ドッグキャリー!$K$2,_xlfn.CONCAT(IF(LEN(ドッグキャリー!$N$2)=1,0,""),ドッグキャリー!$N$2)))),"")</f>
        <v/>
      </c>
      <c r="C798" s="285"/>
      <c r="D798" s="285"/>
      <c r="E798" s="285"/>
      <c r="F798" s="286"/>
      <c r="G798" s="286"/>
      <c r="H798" s="286"/>
      <c r="I798" s="287" t="str">
        <f>IF(ベッド・マット!N17=0,"",ベッド・マット!E17)</f>
        <v/>
      </c>
      <c r="J798" s="286" t="str">
        <f>IF(ベッド・マット!N17=0,"",ベッド・マット!N17)</f>
        <v/>
      </c>
      <c r="K798" s="286"/>
      <c r="L798" s="286"/>
      <c r="M798" s="286"/>
      <c r="N798" s="286"/>
      <c r="O798" s="286"/>
      <c r="P798" s="286"/>
      <c r="Q798" s="286"/>
      <c r="R798" s="286"/>
      <c r="S798" s="273">
        <v>797</v>
      </c>
    </row>
    <row r="799" spans="1:19" s="87" customFormat="1" ht="15.75">
      <c r="A799" s="274" t="str">
        <f>IFERROR(IF(J799&lt;&gt;"",MAX($A$1:A798)+1,""),"")</f>
        <v/>
      </c>
      <c r="B799" s="275" t="str">
        <f>IFERROR(IF(J799="","",_xlfn.CONCAT($Y$2,_xlfn.CONCAT(IF(LEN(ドッグキャリー!$K$2)=1,0,""),ドッグキャリー!$K$2,_xlfn.CONCAT(IF(LEN(ドッグキャリー!$N$2)=1,0,""),ドッグキャリー!$N$2)))),"")</f>
        <v/>
      </c>
      <c r="C799" s="285"/>
      <c r="D799" s="285"/>
      <c r="E799" s="285"/>
      <c r="F799" s="286"/>
      <c r="G799" s="286"/>
      <c r="H799" s="286"/>
      <c r="I799" s="287" t="str">
        <f>IF(ベッド・マット!N18=0,"",ベッド・マット!E18)</f>
        <v/>
      </c>
      <c r="J799" s="286" t="str">
        <f>IF(ベッド・マット!N18=0,"",ベッド・マット!N18)</f>
        <v/>
      </c>
      <c r="K799" s="286"/>
      <c r="L799" s="286"/>
      <c r="M799" s="286"/>
      <c r="N799" s="286"/>
      <c r="O799" s="286"/>
      <c r="P799" s="286"/>
      <c r="Q799" s="286"/>
      <c r="R799" s="286"/>
      <c r="S799" s="273">
        <v>798</v>
      </c>
    </row>
    <row r="800" spans="1:19" s="87" customFormat="1" ht="15.75">
      <c r="A800" s="274" t="str">
        <f>IFERROR(IF(J800&lt;&gt;"",MAX($A$1:A799)+1,""),"")</f>
        <v/>
      </c>
      <c r="B800" s="275" t="str">
        <f>IFERROR(IF(J800="","",_xlfn.CONCAT($Y$2,_xlfn.CONCAT(IF(LEN(ドッグキャリー!$K$2)=1,0,""),ドッグキャリー!$K$2,_xlfn.CONCAT(IF(LEN(ドッグキャリー!$N$2)=1,0,""),ドッグキャリー!$N$2)))),"")</f>
        <v/>
      </c>
      <c r="C800" s="285"/>
      <c r="D800" s="285"/>
      <c r="E800" s="285"/>
      <c r="F800" s="286"/>
      <c r="G800" s="286"/>
      <c r="H800" s="286"/>
      <c r="I800" s="287" t="str">
        <f>IF(ベッド・マット!N19=0,"",ベッド・マット!E19)</f>
        <v/>
      </c>
      <c r="J800" s="286" t="str">
        <f>IF(ベッド・マット!N19=0,"",ベッド・マット!N19)</f>
        <v/>
      </c>
      <c r="K800" s="286"/>
      <c r="L800" s="286"/>
      <c r="M800" s="286"/>
      <c r="N800" s="286"/>
      <c r="O800" s="286"/>
      <c r="P800" s="286"/>
      <c r="Q800" s="286"/>
      <c r="R800" s="286"/>
      <c r="S800" s="273">
        <v>799</v>
      </c>
    </row>
    <row r="801" spans="1:19" s="87" customFormat="1" ht="15.75">
      <c r="A801" s="274" t="str">
        <f>IFERROR(IF(J801&lt;&gt;"",MAX($A$1:A800)+1,""),"")</f>
        <v/>
      </c>
      <c r="B801" s="275" t="str">
        <f>IFERROR(IF(J801="","",_xlfn.CONCAT($Y$2,_xlfn.CONCAT(IF(LEN(ドッグキャリー!$K$2)=1,0,""),ドッグキャリー!$K$2,_xlfn.CONCAT(IF(LEN(ドッグキャリー!$N$2)=1,0,""),ドッグキャリー!$N$2)))),"")</f>
        <v/>
      </c>
      <c r="C801" s="285"/>
      <c r="D801" s="285"/>
      <c r="E801" s="285"/>
      <c r="F801" s="286"/>
      <c r="G801" s="286"/>
      <c r="H801" s="286"/>
      <c r="I801" s="287" t="str">
        <f>IF(ベッド・マット!N20=0,"",ベッド・マット!E20)</f>
        <v/>
      </c>
      <c r="J801" s="286" t="str">
        <f>IF(ベッド・マット!N20=0,"",ベッド・マット!N20)</f>
        <v/>
      </c>
      <c r="K801" s="286"/>
      <c r="L801" s="286"/>
      <c r="M801" s="286"/>
      <c r="N801" s="286"/>
      <c r="O801" s="286"/>
      <c r="P801" s="286"/>
      <c r="Q801" s="286"/>
      <c r="R801" s="286"/>
      <c r="S801" s="273">
        <v>800</v>
      </c>
    </row>
    <row r="802" spans="1:19" s="87" customFormat="1" ht="15.75">
      <c r="A802" s="274" t="str">
        <f>IFERROR(IF(J802&lt;&gt;"",MAX($A$1:A801)+1,""),"")</f>
        <v/>
      </c>
      <c r="B802" s="275" t="str">
        <f>IFERROR(IF(J802="","",_xlfn.CONCAT($Y$2,_xlfn.CONCAT(IF(LEN(ドッグキャリー!$K$2)=1,0,""),ドッグキャリー!$K$2,_xlfn.CONCAT(IF(LEN(ドッグキャリー!$N$2)=1,0,""),ドッグキャリー!$N$2)))),"")</f>
        <v/>
      </c>
      <c r="C802" s="285"/>
      <c r="D802" s="285"/>
      <c r="E802" s="285"/>
      <c r="F802" s="286"/>
      <c r="G802" s="286"/>
      <c r="H802" s="286"/>
      <c r="I802" s="287" t="str">
        <f>IF(ベッド・マット!N21=0,"",ベッド・マット!E21)</f>
        <v/>
      </c>
      <c r="J802" s="286" t="str">
        <f>IF(ベッド・マット!N21=0,"",ベッド・マット!N21)</f>
        <v/>
      </c>
      <c r="K802" s="286"/>
      <c r="L802" s="286"/>
      <c r="M802" s="286"/>
      <c r="N802" s="286"/>
      <c r="O802" s="286"/>
      <c r="P802" s="286"/>
      <c r="Q802" s="286"/>
      <c r="R802" s="286"/>
      <c r="S802" s="273">
        <v>801</v>
      </c>
    </row>
    <row r="803" spans="1:19" s="87" customFormat="1" ht="15.75">
      <c r="A803" s="274" t="str">
        <f>IFERROR(IF(J803&lt;&gt;"",MAX($A$1:A802)+1,""),"")</f>
        <v/>
      </c>
      <c r="B803" s="275" t="str">
        <f>IFERROR(IF(J803="","",_xlfn.CONCAT($Y$2,_xlfn.CONCAT(IF(LEN(ドッグキャリー!$K$2)=1,0,""),ドッグキャリー!$K$2,_xlfn.CONCAT(IF(LEN(ドッグキャリー!$N$2)=1,0,""),ドッグキャリー!$N$2)))),"")</f>
        <v/>
      </c>
      <c r="C803" s="285"/>
      <c r="D803" s="285"/>
      <c r="E803" s="285"/>
      <c r="F803" s="286"/>
      <c r="G803" s="286"/>
      <c r="H803" s="286"/>
      <c r="I803" s="287" t="str">
        <f>IF(ベッド・マット!N22=0,"",ベッド・マット!E22)</f>
        <v/>
      </c>
      <c r="J803" s="286" t="str">
        <f>IF(ベッド・マット!N22=0,"",ベッド・マット!N22)</f>
        <v/>
      </c>
      <c r="K803" s="286"/>
      <c r="L803" s="286"/>
      <c r="M803" s="286"/>
      <c r="N803" s="286"/>
      <c r="O803" s="286"/>
      <c r="P803" s="286"/>
      <c r="Q803" s="286"/>
      <c r="R803" s="286"/>
      <c r="S803" s="273">
        <v>802</v>
      </c>
    </row>
    <row r="804" spans="1:19" s="87" customFormat="1" ht="15.75">
      <c r="A804" s="274" t="str">
        <f>IFERROR(IF(J804&lt;&gt;"",MAX($A$1:A803)+1,""),"")</f>
        <v/>
      </c>
      <c r="B804" s="275" t="str">
        <f>IFERROR(IF(J804="","",_xlfn.CONCAT($Y$2,_xlfn.CONCAT(IF(LEN(ドッグキャリー!$K$2)=1,0,""),ドッグキャリー!$K$2,_xlfn.CONCAT(IF(LEN(ドッグキャリー!$N$2)=1,0,""),ドッグキャリー!$N$2)))),"")</f>
        <v/>
      </c>
      <c r="C804" s="285"/>
      <c r="D804" s="285"/>
      <c r="E804" s="285"/>
      <c r="F804" s="286"/>
      <c r="G804" s="286"/>
      <c r="H804" s="286"/>
      <c r="I804" s="287" t="str">
        <f>IF(ベッド・マット!N23=0,"",ベッド・マット!E23)</f>
        <v/>
      </c>
      <c r="J804" s="286" t="str">
        <f>IF(ベッド・マット!N23=0,"",ベッド・マット!N23)</f>
        <v/>
      </c>
      <c r="K804" s="286"/>
      <c r="L804" s="286"/>
      <c r="M804" s="286"/>
      <c r="N804" s="286"/>
      <c r="O804" s="286"/>
      <c r="P804" s="286"/>
      <c r="Q804" s="286"/>
      <c r="R804" s="286"/>
      <c r="S804" s="273">
        <v>803</v>
      </c>
    </row>
    <row r="805" spans="1:19" s="87" customFormat="1" ht="15.75">
      <c r="A805" s="274" t="str">
        <f>IFERROR(IF(J805&lt;&gt;"",MAX($A$1:A804)+1,""),"")</f>
        <v/>
      </c>
      <c r="B805" s="275" t="str">
        <f>IFERROR(IF(J805="","",_xlfn.CONCAT($Y$2,_xlfn.CONCAT(IF(LEN(ドッグキャリー!$K$2)=1,0,""),ドッグキャリー!$K$2,_xlfn.CONCAT(IF(LEN(ドッグキャリー!$N$2)=1,0,""),ドッグキャリー!$N$2)))),"")</f>
        <v/>
      </c>
      <c r="C805" s="285"/>
      <c r="D805" s="285"/>
      <c r="E805" s="285"/>
      <c r="F805" s="286"/>
      <c r="G805" s="286"/>
      <c r="H805" s="286"/>
      <c r="I805" s="287" t="str">
        <f>IF(ベッド・マット!N24=0,"",ベッド・マット!E24)</f>
        <v/>
      </c>
      <c r="J805" s="286" t="str">
        <f>IF(ベッド・マット!N24=0,"",ベッド・マット!N24)</f>
        <v/>
      </c>
      <c r="K805" s="286"/>
      <c r="L805" s="286"/>
      <c r="M805" s="286"/>
      <c r="N805" s="286"/>
      <c r="O805" s="286"/>
      <c r="P805" s="286"/>
      <c r="Q805" s="286"/>
      <c r="R805" s="286"/>
      <c r="S805" s="273">
        <v>804</v>
      </c>
    </row>
    <row r="806" spans="1:19" s="87" customFormat="1" ht="15.75">
      <c r="A806" s="274" t="str">
        <f>IFERROR(IF(J806&lt;&gt;"",MAX($A$1:A805)+1,""),"")</f>
        <v/>
      </c>
      <c r="B806" s="275" t="str">
        <f>IFERROR(IF(J806="","",_xlfn.CONCAT($Y$2,_xlfn.CONCAT(IF(LEN(ドッグキャリー!$K$2)=1,0,""),ドッグキャリー!$K$2,_xlfn.CONCAT(IF(LEN(ドッグキャリー!$N$2)=1,0,""),ドッグキャリー!$N$2)))),"")</f>
        <v/>
      </c>
      <c r="C806" s="285"/>
      <c r="D806" s="285"/>
      <c r="E806" s="285"/>
      <c r="F806" s="286"/>
      <c r="G806" s="286"/>
      <c r="H806" s="286"/>
      <c r="I806" s="287" t="str">
        <f>IF(ベッド・マット!N25=0,"",ベッド・マット!E25)</f>
        <v/>
      </c>
      <c r="J806" s="286" t="str">
        <f>IF(ベッド・マット!N25=0,"",ベッド・マット!N25)</f>
        <v/>
      </c>
      <c r="K806" s="286"/>
      <c r="L806" s="286"/>
      <c r="M806" s="286"/>
      <c r="N806" s="286"/>
      <c r="O806" s="286"/>
      <c r="P806" s="286"/>
      <c r="Q806" s="286"/>
      <c r="R806" s="286"/>
      <c r="S806" s="273">
        <v>805</v>
      </c>
    </row>
    <row r="807" spans="1:19" s="87" customFormat="1" ht="15.75">
      <c r="A807" s="274" t="str">
        <f>IFERROR(IF(J807&lt;&gt;"",MAX($A$1:A806)+1,""),"")</f>
        <v/>
      </c>
      <c r="B807" s="275" t="str">
        <f>IFERROR(IF(J807="","",_xlfn.CONCAT($Y$2,_xlfn.CONCAT(IF(LEN(ドッグキャリー!$K$2)=1,0,""),ドッグキャリー!$K$2,_xlfn.CONCAT(IF(LEN(ドッグキャリー!$N$2)=1,0,""),ドッグキャリー!$N$2)))),"")</f>
        <v/>
      </c>
      <c r="C807" s="285"/>
      <c r="D807" s="285"/>
      <c r="E807" s="285"/>
      <c r="F807" s="286"/>
      <c r="G807" s="286"/>
      <c r="H807" s="286"/>
      <c r="I807" s="287" t="str">
        <f>IF(ベッド・マット!N26=0,"",ベッド・マット!E26)</f>
        <v/>
      </c>
      <c r="J807" s="286" t="str">
        <f>IF(ベッド・マット!N26=0,"",ベッド・マット!N26)</f>
        <v/>
      </c>
      <c r="K807" s="286"/>
      <c r="L807" s="286"/>
      <c r="M807" s="286"/>
      <c r="N807" s="286"/>
      <c r="O807" s="286"/>
      <c r="P807" s="286"/>
      <c r="Q807" s="286"/>
      <c r="R807" s="286"/>
      <c r="S807" s="273">
        <v>806</v>
      </c>
    </row>
    <row r="808" spans="1:19" s="87" customFormat="1" ht="15.75">
      <c r="A808" s="274" t="str">
        <f>IFERROR(IF(J808&lt;&gt;"",MAX($A$1:A807)+1,""),"")</f>
        <v/>
      </c>
      <c r="B808" s="275" t="str">
        <f>IFERROR(IF(J808="","",_xlfn.CONCAT($Y$2,_xlfn.CONCAT(IF(LEN(ドッグキャリー!$K$2)=1,0,""),ドッグキャリー!$K$2,_xlfn.CONCAT(IF(LEN(ドッグキャリー!$N$2)=1,0,""),ドッグキャリー!$N$2)))),"")</f>
        <v/>
      </c>
      <c r="C808" s="285"/>
      <c r="D808" s="285"/>
      <c r="E808" s="285"/>
      <c r="F808" s="286"/>
      <c r="G808" s="286"/>
      <c r="H808" s="286"/>
      <c r="I808" s="287" t="str">
        <f>IF(ベッド・マット!N27=0,"",ベッド・マット!E27)</f>
        <v/>
      </c>
      <c r="J808" s="286" t="str">
        <f>IF(ベッド・マット!N27=0,"",ベッド・マット!N27)</f>
        <v/>
      </c>
      <c r="K808" s="286"/>
      <c r="L808" s="286"/>
      <c r="M808" s="286"/>
      <c r="N808" s="286"/>
      <c r="O808" s="286"/>
      <c r="P808" s="286"/>
      <c r="Q808" s="286"/>
      <c r="R808" s="286"/>
      <c r="S808" s="273">
        <v>807</v>
      </c>
    </row>
    <row r="809" spans="1:19" s="87" customFormat="1" ht="15.75">
      <c r="A809" s="274" t="str">
        <f>IFERROR(IF(J809&lt;&gt;"",MAX($A$1:A808)+1,""),"")</f>
        <v/>
      </c>
      <c r="B809" s="275" t="str">
        <f>IFERROR(IF(J809="","",_xlfn.CONCAT($Y$2,_xlfn.CONCAT(IF(LEN(ドッグキャリー!$K$2)=1,0,""),ドッグキャリー!$K$2,_xlfn.CONCAT(IF(LEN(ドッグキャリー!$N$2)=1,0,""),ドッグキャリー!$N$2)))),"")</f>
        <v/>
      </c>
      <c r="C809" s="285"/>
      <c r="D809" s="285"/>
      <c r="E809" s="285"/>
      <c r="F809" s="286"/>
      <c r="G809" s="286"/>
      <c r="H809" s="286"/>
      <c r="I809" s="287" t="str">
        <f>IF(ベッド・マット!N28=0,"",ベッド・マット!E28)</f>
        <v/>
      </c>
      <c r="J809" s="286" t="str">
        <f>IF(ベッド・マット!N28=0,"",ベッド・マット!N28)</f>
        <v/>
      </c>
      <c r="K809" s="286"/>
      <c r="L809" s="286"/>
      <c r="M809" s="286"/>
      <c r="N809" s="286"/>
      <c r="O809" s="286"/>
      <c r="P809" s="286"/>
      <c r="Q809" s="286"/>
      <c r="R809" s="286"/>
      <c r="S809" s="273">
        <v>808</v>
      </c>
    </row>
    <row r="810" spans="1:19" s="87" customFormat="1" ht="15.75">
      <c r="A810" s="274" t="str">
        <f>IFERROR(IF(J810&lt;&gt;"",MAX($A$1:A809)+1,""),"")</f>
        <v/>
      </c>
      <c r="B810" s="275" t="str">
        <f>IFERROR(IF(J810="","",_xlfn.CONCAT($Y$2,_xlfn.CONCAT(IF(LEN(ドッグキャリー!$K$2)=1,0,""),ドッグキャリー!$K$2,_xlfn.CONCAT(IF(LEN(ドッグキャリー!$N$2)=1,0,""),ドッグキャリー!$N$2)))),"")</f>
        <v/>
      </c>
      <c r="C810" s="285"/>
      <c r="D810" s="285"/>
      <c r="E810" s="285"/>
      <c r="F810" s="286"/>
      <c r="G810" s="286"/>
      <c r="H810" s="286"/>
      <c r="I810" s="287" t="str">
        <f>IF(ベッド・マット!N29=0,"",ベッド・マット!E29)</f>
        <v/>
      </c>
      <c r="J810" s="286" t="str">
        <f>IF(ベッド・マット!N29=0,"",ベッド・マット!N29)</f>
        <v/>
      </c>
      <c r="K810" s="286"/>
      <c r="L810" s="286"/>
      <c r="M810" s="286"/>
      <c r="N810" s="286"/>
      <c r="O810" s="286"/>
      <c r="P810" s="286"/>
      <c r="Q810" s="286"/>
      <c r="R810" s="286"/>
      <c r="S810" s="273">
        <v>809</v>
      </c>
    </row>
    <row r="811" spans="1:19" s="87" customFormat="1" ht="15.75">
      <c r="A811" s="274" t="str">
        <f>IFERROR(IF(J811&lt;&gt;"",MAX($A$1:A810)+1,""),"")</f>
        <v/>
      </c>
      <c r="B811" s="275" t="str">
        <f>IFERROR(IF(J811="","",_xlfn.CONCAT($Y$2,_xlfn.CONCAT(IF(LEN(ドッグキャリー!$K$2)=1,0,""),ドッグキャリー!$K$2,_xlfn.CONCAT(IF(LEN(ドッグキャリー!$N$2)=1,0,""),ドッグキャリー!$N$2)))),"")</f>
        <v/>
      </c>
      <c r="C811" s="285"/>
      <c r="D811" s="285"/>
      <c r="E811" s="285"/>
      <c r="F811" s="286"/>
      <c r="G811" s="286"/>
      <c r="H811" s="286"/>
      <c r="I811" s="287" t="str">
        <f>IF(ベッド・マット!N30=0,"",ベッド・マット!E30)</f>
        <v/>
      </c>
      <c r="J811" s="286" t="str">
        <f>IF(ベッド・マット!N30=0,"",ベッド・マット!N30)</f>
        <v/>
      </c>
      <c r="K811" s="286"/>
      <c r="L811" s="286"/>
      <c r="M811" s="286"/>
      <c r="N811" s="286"/>
      <c r="O811" s="286"/>
      <c r="P811" s="286"/>
      <c r="Q811" s="286"/>
      <c r="R811" s="286"/>
      <c r="S811" s="273">
        <v>810</v>
      </c>
    </row>
    <row r="812" spans="1:19" s="87" customFormat="1" ht="15.75">
      <c r="A812" s="274" t="str">
        <f>IFERROR(IF(J812&lt;&gt;"",MAX($A$1:A811)+1,""),"")</f>
        <v/>
      </c>
      <c r="B812" s="275" t="str">
        <f>IFERROR(IF(J812="","",_xlfn.CONCAT($Y$2,_xlfn.CONCAT(IF(LEN(ドッグキャリー!$K$2)=1,0,""),ドッグキャリー!$K$2,_xlfn.CONCAT(IF(LEN(ドッグキャリー!$N$2)=1,0,""),ドッグキャリー!$N$2)))),"")</f>
        <v/>
      </c>
      <c r="C812" s="285"/>
      <c r="D812" s="285"/>
      <c r="E812" s="285"/>
      <c r="F812" s="286"/>
      <c r="G812" s="286"/>
      <c r="H812" s="286"/>
      <c r="I812" s="287" t="str">
        <f>IF(ベッド・マット!N31=0,"",ベッド・マット!E31)</f>
        <v/>
      </c>
      <c r="J812" s="286" t="str">
        <f>IF(ベッド・マット!N31=0,"",ベッド・マット!N31)</f>
        <v/>
      </c>
      <c r="K812" s="286"/>
      <c r="L812" s="286"/>
      <c r="M812" s="286"/>
      <c r="N812" s="286"/>
      <c r="O812" s="286"/>
      <c r="P812" s="286"/>
      <c r="Q812" s="286"/>
      <c r="R812" s="286"/>
      <c r="S812" s="273">
        <v>811</v>
      </c>
    </row>
    <row r="813" spans="1:19" s="87" customFormat="1" ht="15.75">
      <c r="A813" s="274" t="str">
        <f>IFERROR(IF(J813&lt;&gt;"",MAX($A$1:A812)+1,""),"")</f>
        <v/>
      </c>
      <c r="B813" s="275" t="str">
        <f>IFERROR(IF(J813="","",_xlfn.CONCAT($Y$2,_xlfn.CONCAT(IF(LEN(ドッグキャリー!$K$2)=1,0,""),ドッグキャリー!$K$2,_xlfn.CONCAT(IF(LEN(ドッグキャリー!$N$2)=1,0,""),ドッグキャリー!$N$2)))),"")</f>
        <v/>
      </c>
      <c r="C813" s="285"/>
      <c r="D813" s="285"/>
      <c r="E813" s="285"/>
      <c r="F813" s="286"/>
      <c r="G813" s="286"/>
      <c r="H813" s="286"/>
      <c r="I813" s="287" t="str">
        <f>IF(ベッド・マット!N32=0,"",ベッド・マット!E32)</f>
        <v/>
      </c>
      <c r="J813" s="286" t="str">
        <f>IF(ベッド・マット!N32=0,"",ベッド・マット!N32)</f>
        <v/>
      </c>
      <c r="K813" s="286"/>
      <c r="L813" s="286"/>
      <c r="M813" s="286"/>
      <c r="N813" s="286"/>
      <c r="O813" s="286"/>
      <c r="P813" s="286"/>
      <c r="Q813" s="286"/>
      <c r="R813" s="286"/>
      <c r="S813" s="273">
        <v>812</v>
      </c>
    </row>
    <row r="814" spans="1:19" s="87" customFormat="1" ht="15.75">
      <c r="A814" s="274" t="str">
        <f>IFERROR(IF(J814&lt;&gt;"",MAX($A$1:A813)+1,""),"")</f>
        <v/>
      </c>
      <c r="B814" s="275" t="str">
        <f>IFERROR(IF(J814="","",_xlfn.CONCAT($Y$2,_xlfn.CONCAT(IF(LEN(ドッグキャリー!$K$2)=1,0,""),ドッグキャリー!$K$2,_xlfn.CONCAT(IF(LEN(ドッグキャリー!$N$2)=1,0,""),ドッグキャリー!$N$2)))),"")</f>
        <v/>
      </c>
      <c r="C814" s="285"/>
      <c r="D814" s="285"/>
      <c r="E814" s="285"/>
      <c r="F814" s="286"/>
      <c r="G814" s="286"/>
      <c r="H814" s="286"/>
      <c r="I814" s="287" t="str">
        <f>IF(ベッド・マット!N33=0,"",ベッド・マット!E33)</f>
        <v/>
      </c>
      <c r="J814" s="286" t="str">
        <f>IF(ベッド・マット!N33=0,"",ベッド・マット!N33)</f>
        <v/>
      </c>
      <c r="K814" s="286"/>
      <c r="L814" s="286"/>
      <c r="M814" s="286"/>
      <c r="N814" s="286"/>
      <c r="O814" s="286"/>
      <c r="P814" s="286"/>
      <c r="Q814" s="286"/>
      <c r="R814" s="286"/>
      <c r="S814" s="273">
        <v>813</v>
      </c>
    </row>
    <row r="815" spans="1:19" s="87" customFormat="1" ht="15.75">
      <c r="A815" s="274" t="str">
        <f>IFERROR(IF(J815&lt;&gt;"",MAX($A$1:A814)+1,""),"")</f>
        <v/>
      </c>
      <c r="B815" s="275" t="str">
        <f>IFERROR(IF(J815="","",_xlfn.CONCAT($Y$2,_xlfn.CONCAT(IF(LEN(ドッグキャリー!$K$2)=1,0,""),ドッグキャリー!$K$2,_xlfn.CONCAT(IF(LEN(ドッグキャリー!$N$2)=1,0,""),ドッグキャリー!$N$2)))),"")</f>
        <v/>
      </c>
      <c r="C815" s="285"/>
      <c r="D815" s="285"/>
      <c r="E815" s="285"/>
      <c r="F815" s="286"/>
      <c r="G815" s="286"/>
      <c r="H815" s="286"/>
      <c r="I815" s="287" t="str">
        <f>IF(ベッド・マット!N34=0,"",ベッド・マット!E34)</f>
        <v/>
      </c>
      <c r="J815" s="286" t="str">
        <f>IF(ベッド・マット!N34=0,"",ベッド・マット!N34)</f>
        <v/>
      </c>
      <c r="K815" s="286"/>
      <c r="L815" s="286"/>
      <c r="M815" s="286"/>
      <c r="N815" s="286"/>
      <c r="O815" s="286"/>
      <c r="P815" s="286"/>
      <c r="Q815" s="286"/>
      <c r="R815" s="286"/>
      <c r="S815" s="273">
        <v>814</v>
      </c>
    </row>
    <row r="816" spans="1:19" s="87" customFormat="1" ht="15.75">
      <c r="A816" s="274" t="str">
        <f>IFERROR(IF(J816&lt;&gt;"",MAX($A$1:A815)+1,""),"")</f>
        <v/>
      </c>
      <c r="B816" s="275" t="str">
        <f>IFERROR(IF(J816="","",_xlfn.CONCAT($Y$2,_xlfn.CONCAT(IF(LEN(ドッグキャリー!$K$2)=1,0,""),ドッグキャリー!$K$2,_xlfn.CONCAT(IF(LEN(ドッグキャリー!$N$2)=1,0,""),ドッグキャリー!$N$2)))),"")</f>
        <v/>
      </c>
      <c r="C816" s="285"/>
      <c r="D816" s="285"/>
      <c r="E816" s="285"/>
      <c r="F816" s="286"/>
      <c r="G816" s="286"/>
      <c r="H816" s="286"/>
      <c r="I816" s="287" t="str">
        <f>IF(ベッド・マット!N35=0,"",ベッド・マット!E35)</f>
        <v/>
      </c>
      <c r="J816" s="286" t="str">
        <f>IF(ベッド・マット!N35=0,"",ベッド・マット!N35)</f>
        <v/>
      </c>
      <c r="K816" s="286"/>
      <c r="L816" s="286"/>
      <c r="M816" s="286"/>
      <c r="N816" s="286"/>
      <c r="O816" s="286"/>
      <c r="P816" s="286"/>
      <c r="Q816" s="286"/>
      <c r="R816" s="286"/>
      <c r="S816" s="273">
        <v>815</v>
      </c>
    </row>
    <row r="817" spans="1:19" s="87" customFormat="1" ht="15.75">
      <c r="A817" s="274" t="str">
        <f>IFERROR(IF(J817&lt;&gt;"",MAX($A$1:A816)+1,""),"")</f>
        <v/>
      </c>
      <c r="B817" s="275" t="str">
        <f>IFERROR(IF(J817="","",_xlfn.CONCAT($Y$2,_xlfn.CONCAT(IF(LEN(ドッグキャリー!$K$2)=1,0,""),ドッグキャリー!$K$2,_xlfn.CONCAT(IF(LEN(ドッグキャリー!$N$2)=1,0,""),ドッグキャリー!$N$2)))),"")</f>
        <v/>
      </c>
      <c r="C817" s="285"/>
      <c r="D817" s="285"/>
      <c r="E817" s="285"/>
      <c r="F817" s="286"/>
      <c r="G817" s="286"/>
      <c r="H817" s="286"/>
      <c r="I817" s="287" t="str">
        <f>IF(ベッド・マット!N36=0,"",ベッド・マット!E36)</f>
        <v/>
      </c>
      <c r="J817" s="286" t="str">
        <f>IF(ベッド・マット!N36=0,"",ベッド・マット!N36)</f>
        <v/>
      </c>
      <c r="K817" s="286"/>
      <c r="L817" s="286"/>
      <c r="M817" s="286"/>
      <c r="N817" s="286"/>
      <c r="O817" s="286"/>
      <c r="P817" s="286"/>
      <c r="Q817" s="286"/>
      <c r="R817" s="286"/>
      <c r="S817" s="273">
        <v>816</v>
      </c>
    </row>
    <row r="818" spans="1:19" s="87" customFormat="1" ht="15.75">
      <c r="A818" s="274" t="str">
        <f>IFERROR(IF(J818&lt;&gt;"",MAX($A$1:A817)+1,""),"")</f>
        <v/>
      </c>
      <c r="B818" s="275" t="str">
        <f>IFERROR(IF(J818="","",_xlfn.CONCAT($Y$2,_xlfn.CONCAT(IF(LEN(ドッグキャリー!$K$2)=1,0,""),ドッグキャリー!$K$2,_xlfn.CONCAT(IF(LEN(ドッグキャリー!$N$2)=1,0,""),ドッグキャリー!$N$2)))),"")</f>
        <v/>
      </c>
      <c r="C818" s="285"/>
      <c r="D818" s="285"/>
      <c r="E818" s="285"/>
      <c r="F818" s="286"/>
      <c r="G818" s="286"/>
      <c r="H818" s="286"/>
      <c r="I818" s="287" t="str">
        <f>IF(ベッド・マット!N37=0,"",ベッド・マット!E37)</f>
        <v/>
      </c>
      <c r="J818" s="286" t="str">
        <f>IF(ベッド・マット!N37=0,"",ベッド・マット!N37)</f>
        <v/>
      </c>
      <c r="K818" s="286"/>
      <c r="L818" s="286"/>
      <c r="M818" s="286"/>
      <c r="N818" s="286"/>
      <c r="O818" s="286"/>
      <c r="P818" s="286"/>
      <c r="Q818" s="286"/>
      <c r="R818" s="286"/>
      <c r="S818" s="273">
        <v>817</v>
      </c>
    </row>
    <row r="819" spans="1:19" s="87" customFormat="1" ht="15.75">
      <c r="A819" s="274" t="str">
        <f>IFERROR(IF(J819&lt;&gt;"",MAX($A$1:A818)+1,""),"")</f>
        <v/>
      </c>
      <c r="B819" s="275" t="str">
        <f>IFERROR(IF(J819="","",_xlfn.CONCAT($Y$2,_xlfn.CONCAT(IF(LEN(ドッグキャリー!$K$2)=1,0,""),ドッグキャリー!$K$2,_xlfn.CONCAT(IF(LEN(ドッグキャリー!$N$2)=1,0,""),ドッグキャリー!$N$2)))),"")</f>
        <v/>
      </c>
      <c r="C819" s="285"/>
      <c r="D819" s="285"/>
      <c r="E819" s="285"/>
      <c r="F819" s="286"/>
      <c r="G819" s="286"/>
      <c r="H819" s="286"/>
      <c r="I819" s="287" t="str">
        <f>IF(ベッド・マット!N38=0,"",ベッド・マット!E38)</f>
        <v/>
      </c>
      <c r="J819" s="286" t="str">
        <f>IF(ベッド・マット!N38=0,"",ベッド・マット!N38)</f>
        <v/>
      </c>
      <c r="K819" s="286"/>
      <c r="L819" s="286"/>
      <c r="M819" s="286"/>
      <c r="N819" s="286"/>
      <c r="O819" s="286"/>
      <c r="P819" s="286"/>
      <c r="Q819" s="286"/>
      <c r="R819" s="286"/>
      <c r="S819" s="273">
        <v>818</v>
      </c>
    </row>
    <row r="820" spans="1:19" s="87" customFormat="1" ht="15.75">
      <c r="A820" s="274" t="str">
        <f>IFERROR(IF(J820&lt;&gt;"",MAX($A$1:A819)+1,""),"")</f>
        <v/>
      </c>
      <c r="B820" s="275" t="str">
        <f>IFERROR(IF(J820="","",_xlfn.CONCAT($Y$2,_xlfn.CONCAT(IF(LEN(ドッグキャリー!$K$2)=1,0,""),ドッグキャリー!$K$2,_xlfn.CONCAT(IF(LEN(ドッグキャリー!$N$2)=1,0,""),ドッグキャリー!$N$2)))),"")</f>
        <v/>
      </c>
      <c r="C820" s="285"/>
      <c r="D820" s="285"/>
      <c r="E820" s="285"/>
      <c r="F820" s="286"/>
      <c r="G820" s="286"/>
      <c r="H820" s="286"/>
      <c r="I820" s="287" t="str">
        <f>IF(ベッド・マット!N39=0,"",ベッド・マット!E39)</f>
        <v/>
      </c>
      <c r="J820" s="286" t="str">
        <f>IF(ベッド・マット!N39=0,"",ベッド・マット!N39)</f>
        <v/>
      </c>
      <c r="K820" s="286"/>
      <c r="L820" s="286"/>
      <c r="M820" s="286"/>
      <c r="N820" s="286"/>
      <c r="O820" s="286"/>
      <c r="P820" s="286"/>
      <c r="Q820" s="286"/>
      <c r="R820" s="286"/>
      <c r="S820" s="273">
        <v>819</v>
      </c>
    </row>
    <row r="821" spans="1:19" s="87" customFormat="1" ht="15.75">
      <c r="A821" s="274" t="str">
        <f>IFERROR(IF(J821&lt;&gt;"",MAX($A$1:A820)+1,""),"")</f>
        <v/>
      </c>
      <c r="B821" s="275" t="str">
        <f>IFERROR(IF(J821="","",_xlfn.CONCAT($Y$2,_xlfn.CONCAT(IF(LEN(ドッグキャリー!$K$2)=1,0,""),ドッグキャリー!$K$2,_xlfn.CONCAT(IF(LEN(ドッグキャリー!$N$2)=1,0,""),ドッグキャリー!$N$2)))),"")</f>
        <v/>
      </c>
      <c r="C821" s="285"/>
      <c r="D821" s="285"/>
      <c r="E821" s="285"/>
      <c r="F821" s="286"/>
      <c r="G821" s="286"/>
      <c r="H821" s="286"/>
      <c r="I821" s="287" t="str">
        <f>IF(ベッド・マット!N40=0,"",ベッド・マット!E40)</f>
        <v/>
      </c>
      <c r="J821" s="286" t="str">
        <f>IF(ベッド・マット!N40=0,"",ベッド・マット!N40)</f>
        <v/>
      </c>
      <c r="K821" s="286"/>
      <c r="L821" s="286"/>
      <c r="M821" s="286"/>
      <c r="N821" s="286"/>
      <c r="O821" s="286"/>
      <c r="P821" s="286"/>
      <c r="Q821" s="286"/>
      <c r="R821" s="286"/>
      <c r="S821" s="273">
        <v>820</v>
      </c>
    </row>
    <row r="822" spans="1:19" s="87" customFormat="1" ht="15.75">
      <c r="A822" s="274" t="str">
        <f>IFERROR(IF(J822&lt;&gt;"",MAX($A$1:A821)+1,""),"")</f>
        <v/>
      </c>
      <c r="B822" s="275" t="str">
        <f>IFERROR(IF(J822="","",_xlfn.CONCAT($Y$2,_xlfn.CONCAT(IF(LEN(ドッグキャリー!$K$2)=1,0,""),ドッグキャリー!$K$2,_xlfn.CONCAT(IF(LEN(ドッグキャリー!$N$2)=1,0,""),ドッグキャリー!$N$2)))),"")</f>
        <v/>
      </c>
      <c r="C822" s="285"/>
      <c r="D822" s="285"/>
      <c r="E822" s="285"/>
      <c r="F822" s="286"/>
      <c r="G822" s="286"/>
      <c r="H822" s="286"/>
      <c r="I822" s="287" t="str">
        <f>IF(ベッド・マット!N41=0,"",ベッド・マット!E41)</f>
        <v/>
      </c>
      <c r="J822" s="286" t="str">
        <f>IF(ベッド・マット!N41=0,"",ベッド・マット!N41)</f>
        <v/>
      </c>
      <c r="K822" s="286"/>
      <c r="L822" s="286"/>
      <c r="M822" s="286"/>
      <c r="N822" s="286"/>
      <c r="O822" s="286"/>
      <c r="P822" s="286"/>
      <c r="Q822" s="286"/>
      <c r="R822" s="286"/>
      <c r="S822" s="273">
        <v>821</v>
      </c>
    </row>
    <row r="823" spans="1:19" s="87" customFormat="1" ht="15.75">
      <c r="A823" s="274" t="str">
        <f>IFERROR(IF(J823&lt;&gt;"",MAX($A$1:A822)+1,""),"")</f>
        <v/>
      </c>
      <c r="B823" s="275" t="str">
        <f>IFERROR(IF(J823="","",_xlfn.CONCAT($Y$2,_xlfn.CONCAT(IF(LEN(ドッグキャリー!$K$2)=1,0,""),ドッグキャリー!$K$2,_xlfn.CONCAT(IF(LEN(ドッグキャリー!$N$2)=1,0,""),ドッグキャリー!$N$2)))),"")</f>
        <v/>
      </c>
      <c r="C823" s="285"/>
      <c r="D823" s="285"/>
      <c r="E823" s="285"/>
      <c r="F823" s="286"/>
      <c r="G823" s="286"/>
      <c r="H823" s="286"/>
      <c r="I823" s="287"/>
      <c r="J823" s="286"/>
      <c r="K823" s="286"/>
      <c r="L823" s="286"/>
      <c r="M823" s="286"/>
      <c r="N823" s="286"/>
      <c r="O823" s="286"/>
      <c r="P823" s="286"/>
      <c r="Q823" s="286"/>
      <c r="R823" s="286"/>
      <c r="S823" s="273">
        <v>822</v>
      </c>
    </row>
    <row r="824" spans="1:19" s="87" customFormat="1" ht="15.75">
      <c r="A824" s="274" t="str">
        <f>IFERROR(IF(J824&lt;&gt;"",MAX($A$1:A823)+1,""),"")</f>
        <v/>
      </c>
      <c r="B824" s="275" t="str">
        <f>IFERROR(IF(J824="","",_xlfn.CONCAT($Y$2,_xlfn.CONCAT(IF(LEN(ドッグキャリー!$K$2)=1,0,""),ドッグキャリー!$K$2,_xlfn.CONCAT(IF(LEN(ドッグキャリー!$N$2)=1,0,""),ドッグキャリー!$N$2)))),"")</f>
        <v/>
      </c>
      <c r="C824" s="285"/>
      <c r="D824" s="285"/>
      <c r="E824" s="285"/>
      <c r="F824" s="286"/>
      <c r="G824" s="286"/>
      <c r="H824" s="286"/>
      <c r="I824" s="287"/>
      <c r="J824" s="286"/>
      <c r="K824" s="286"/>
      <c r="L824" s="286"/>
      <c r="M824" s="286"/>
      <c r="N824" s="286"/>
      <c r="O824" s="286"/>
      <c r="P824" s="286"/>
      <c r="Q824" s="286"/>
      <c r="R824" s="286"/>
      <c r="S824" s="273">
        <v>823</v>
      </c>
    </row>
    <row r="825" spans="1:19" s="87" customFormat="1" ht="15.75">
      <c r="A825" s="274" t="str">
        <f>IFERROR(IF(J825&lt;&gt;"",MAX($A$1:A824)+1,""),"")</f>
        <v/>
      </c>
      <c r="B825" s="275" t="str">
        <f>IFERROR(IF(J825="","",_xlfn.CONCAT($Y$2,_xlfn.CONCAT(IF(LEN(ドッグキャリー!$K$2)=1,0,""),ドッグキャリー!$K$2,_xlfn.CONCAT(IF(LEN(ドッグキャリー!$N$2)=1,0,""),ドッグキャリー!$N$2)))),"")</f>
        <v/>
      </c>
      <c r="C825" s="285"/>
      <c r="D825" s="285"/>
      <c r="E825" s="285"/>
      <c r="F825" s="286"/>
      <c r="G825" s="286"/>
      <c r="H825" s="286"/>
      <c r="I825" s="287"/>
      <c r="J825" s="286"/>
      <c r="K825" s="286"/>
      <c r="L825" s="286"/>
      <c r="M825" s="286"/>
      <c r="N825" s="286"/>
      <c r="O825" s="286"/>
      <c r="P825" s="286"/>
      <c r="Q825" s="286"/>
      <c r="R825" s="286"/>
      <c r="S825" s="273">
        <v>824</v>
      </c>
    </row>
    <row r="826" spans="1:19" s="87" customFormat="1" ht="15.75">
      <c r="A826" s="274" t="str">
        <f>IFERROR(IF(J826&lt;&gt;"",MAX($A$1:A825)+1,""),"")</f>
        <v/>
      </c>
      <c r="B826" s="275" t="str">
        <f>IFERROR(IF(J826="","",_xlfn.CONCAT($Y$2,_xlfn.CONCAT(IF(LEN(ドッグキャリー!$K$2)=1,0,""),ドッグキャリー!$K$2,_xlfn.CONCAT(IF(LEN(ドッグキャリー!$N$2)=1,0,""),ドッグキャリー!$N$2)))),"")</f>
        <v/>
      </c>
      <c r="C826" s="285"/>
      <c r="D826" s="285"/>
      <c r="E826" s="285"/>
      <c r="F826" s="286"/>
      <c r="G826" s="286"/>
      <c r="H826" s="286"/>
      <c r="I826" s="287"/>
      <c r="J826" s="286"/>
      <c r="K826" s="286"/>
      <c r="L826" s="286"/>
      <c r="M826" s="286"/>
      <c r="N826" s="286"/>
      <c r="O826" s="286"/>
      <c r="P826" s="286"/>
      <c r="Q826" s="286"/>
      <c r="R826" s="286"/>
      <c r="S826" s="273">
        <v>825</v>
      </c>
    </row>
    <row r="827" spans="1:19" s="87" customFormat="1" ht="16.5">
      <c r="A827" s="274" t="str">
        <f>IFERROR(IF(J827&lt;&gt;"",MAX($A$1:A826)+1,""),"")</f>
        <v/>
      </c>
      <c r="B827" s="275" t="str">
        <f>IFERROR(IF(J827="","",_xlfn.CONCAT($Y$2,_xlfn.CONCAT(IF(LEN(ドッグキャリー!$K$2)=1,0,""),ドッグキャリー!$K$2,_xlfn.CONCAT(IF(LEN(ドッグキャリー!$N$2)=1,0,""),ドッグキャリー!$N$2)))),"")</f>
        <v/>
      </c>
      <c r="C827" s="288"/>
      <c r="D827" s="288"/>
      <c r="E827" s="288"/>
      <c r="F827" s="289"/>
      <c r="G827" s="289"/>
      <c r="H827" s="289"/>
      <c r="I827" s="290" t="str">
        <f>IF(リード・アクセサリー!N7=0,"",リード・アクセサリー!E7)</f>
        <v/>
      </c>
      <c r="J827" s="288" t="str">
        <f>IFERROR(IF(リード・アクセサリー!N7=0,"",リード・アクセサリー!N7),"")</f>
        <v/>
      </c>
      <c r="K827" s="289"/>
      <c r="L827" s="289"/>
      <c r="M827" s="289"/>
      <c r="N827" s="289"/>
      <c r="O827" s="289"/>
      <c r="P827" s="289"/>
      <c r="Q827" s="289"/>
      <c r="R827" s="289"/>
      <c r="S827" s="273">
        <v>826</v>
      </c>
    </row>
    <row r="828" spans="1:19" s="87" customFormat="1" ht="16.5">
      <c r="A828" s="274" t="str">
        <f>IFERROR(IF(J828&lt;&gt;"",MAX($A$1:A827)+1,""),"")</f>
        <v/>
      </c>
      <c r="B828" s="275" t="str">
        <f>IFERROR(IF(J828="","",_xlfn.CONCAT($Y$2,_xlfn.CONCAT(IF(LEN(ドッグキャリー!$K$2)=1,0,""),ドッグキャリー!$K$2,_xlfn.CONCAT(IF(LEN(ドッグキャリー!$N$2)=1,0,""),ドッグキャリー!$N$2)))),"")</f>
        <v/>
      </c>
      <c r="C828" s="288"/>
      <c r="D828" s="288"/>
      <c r="E828" s="288"/>
      <c r="F828" s="289"/>
      <c r="G828" s="289"/>
      <c r="H828" s="289"/>
      <c r="I828" s="290" t="str">
        <f>IF(リード・アクセサリー!N8=0,"",リード・アクセサリー!E8)</f>
        <v/>
      </c>
      <c r="J828" s="288" t="str">
        <f>IFERROR(IF(リード・アクセサリー!N8=0,"",リード・アクセサリー!N8),"")</f>
        <v/>
      </c>
      <c r="K828" s="289"/>
      <c r="L828" s="289"/>
      <c r="M828" s="289"/>
      <c r="N828" s="289"/>
      <c r="O828" s="289"/>
      <c r="P828" s="289"/>
      <c r="Q828" s="289"/>
      <c r="R828" s="289"/>
      <c r="S828" s="273">
        <v>827</v>
      </c>
    </row>
    <row r="829" spans="1:19" s="87" customFormat="1" ht="16.5">
      <c r="A829" s="274" t="str">
        <f>IFERROR(IF(J829&lt;&gt;"",MAX($A$1:A828)+1,""),"")</f>
        <v/>
      </c>
      <c r="B829" s="275" t="str">
        <f>IFERROR(IF(J829="","",_xlfn.CONCAT($Y$2,_xlfn.CONCAT(IF(LEN(ドッグキャリー!$K$2)=1,0,""),ドッグキャリー!$K$2,_xlfn.CONCAT(IF(LEN(ドッグキャリー!$N$2)=1,0,""),ドッグキャリー!$N$2)))),"")</f>
        <v/>
      </c>
      <c r="C829" s="288"/>
      <c r="D829" s="288"/>
      <c r="E829" s="288"/>
      <c r="F829" s="289"/>
      <c r="G829" s="289"/>
      <c r="H829" s="289"/>
      <c r="I829" s="290" t="str">
        <f>IF(リード・アクセサリー!N9=0,"",リード・アクセサリー!E9)</f>
        <v/>
      </c>
      <c r="J829" s="288" t="str">
        <f>IFERROR(IF(リード・アクセサリー!N9=0,"",リード・アクセサリー!N9),"")</f>
        <v/>
      </c>
      <c r="K829" s="289"/>
      <c r="L829" s="289"/>
      <c r="M829" s="289"/>
      <c r="N829" s="289"/>
      <c r="O829" s="289"/>
      <c r="P829" s="289"/>
      <c r="Q829" s="289"/>
      <c r="R829" s="289"/>
      <c r="S829" s="273">
        <v>828</v>
      </c>
    </row>
    <row r="830" spans="1:19" s="87" customFormat="1" ht="16.5">
      <c r="A830" s="274" t="str">
        <f>IFERROR(IF(J830&lt;&gt;"",MAX($A$1:A829)+1,""),"")</f>
        <v/>
      </c>
      <c r="B830" s="275" t="str">
        <f>IFERROR(IF(J830="","",_xlfn.CONCAT($Y$2,_xlfn.CONCAT(IF(LEN(ドッグキャリー!$K$2)=1,0,""),ドッグキャリー!$K$2,_xlfn.CONCAT(IF(LEN(ドッグキャリー!$N$2)=1,0,""),ドッグキャリー!$N$2)))),"")</f>
        <v/>
      </c>
      <c r="C830" s="288"/>
      <c r="D830" s="288"/>
      <c r="E830" s="288"/>
      <c r="F830" s="289"/>
      <c r="G830" s="289"/>
      <c r="H830" s="289"/>
      <c r="I830" s="290" t="str">
        <f>IF(リード・アクセサリー!N10=0,"",リード・アクセサリー!E10)</f>
        <v/>
      </c>
      <c r="J830" s="288" t="str">
        <f>IFERROR(IF(リード・アクセサリー!N10=0,"",リード・アクセサリー!N10),"")</f>
        <v/>
      </c>
      <c r="K830" s="289"/>
      <c r="L830" s="289"/>
      <c r="M830" s="289"/>
      <c r="N830" s="289"/>
      <c r="O830" s="289"/>
      <c r="P830" s="289"/>
      <c r="Q830" s="289"/>
      <c r="R830" s="289"/>
      <c r="S830" s="273">
        <v>829</v>
      </c>
    </row>
    <row r="831" spans="1:19" s="87" customFormat="1" ht="16.5">
      <c r="A831" s="274" t="str">
        <f>IFERROR(IF(J831&lt;&gt;"",MAX($A$1:A830)+1,""),"")</f>
        <v/>
      </c>
      <c r="B831" s="275" t="str">
        <f>IFERROR(IF(J831="","",_xlfn.CONCAT($Y$2,_xlfn.CONCAT(IF(LEN(ドッグキャリー!$K$2)=1,0,""),ドッグキャリー!$K$2,_xlfn.CONCAT(IF(LEN(ドッグキャリー!$N$2)=1,0,""),ドッグキャリー!$N$2)))),"")</f>
        <v/>
      </c>
      <c r="C831" s="288"/>
      <c r="D831" s="288"/>
      <c r="E831" s="288"/>
      <c r="F831" s="289"/>
      <c r="G831" s="289"/>
      <c r="H831" s="289"/>
      <c r="I831" s="290" t="str">
        <f>IF(リード・アクセサリー!N11=0,"",リード・アクセサリー!E11)</f>
        <v/>
      </c>
      <c r="J831" s="288" t="str">
        <f>IFERROR(IF(リード・アクセサリー!N11=0,"",リード・アクセサリー!N11),"")</f>
        <v/>
      </c>
      <c r="K831" s="289"/>
      <c r="L831" s="289"/>
      <c r="M831" s="289"/>
      <c r="N831" s="289"/>
      <c r="O831" s="289"/>
      <c r="P831" s="289"/>
      <c r="Q831" s="289"/>
      <c r="R831" s="289"/>
      <c r="S831" s="273">
        <v>830</v>
      </c>
    </row>
    <row r="832" spans="1:19" s="87" customFormat="1" ht="16.5">
      <c r="A832" s="274" t="str">
        <f>IFERROR(IF(J832&lt;&gt;"",MAX($A$1:A831)+1,""),"")</f>
        <v/>
      </c>
      <c r="B832" s="275" t="str">
        <f>IFERROR(IF(J832="","",_xlfn.CONCAT($Y$2,_xlfn.CONCAT(IF(LEN(ドッグキャリー!$K$2)=1,0,""),ドッグキャリー!$K$2,_xlfn.CONCAT(IF(LEN(ドッグキャリー!$N$2)=1,0,""),ドッグキャリー!$N$2)))),"")</f>
        <v/>
      </c>
      <c r="C832" s="288"/>
      <c r="D832" s="288"/>
      <c r="E832" s="288"/>
      <c r="F832" s="289"/>
      <c r="G832" s="289"/>
      <c r="H832" s="289"/>
      <c r="I832" s="290" t="str">
        <f>IF(リード・アクセサリー!N12=0,"",リード・アクセサリー!E12)</f>
        <v/>
      </c>
      <c r="J832" s="288" t="str">
        <f>IFERROR(IF(リード・アクセサリー!N12=0,"",リード・アクセサリー!N12),"")</f>
        <v/>
      </c>
      <c r="K832" s="289"/>
      <c r="L832" s="289"/>
      <c r="M832" s="289"/>
      <c r="N832" s="289"/>
      <c r="O832" s="289"/>
      <c r="P832" s="289"/>
      <c r="Q832" s="289"/>
      <c r="R832" s="289"/>
      <c r="S832" s="273">
        <v>831</v>
      </c>
    </row>
    <row r="833" spans="1:19" s="87" customFormat="1" ht="16.5">
      <c r="A833" s="274" t="str">
        <f>IFERROR(IF(J833&lt;&gt;"",MAX($A$1:A832)+1,""),"")</f>
        <v/>
      </c>
      <c r="B833" s="275" t="str">
        <f>IFERROR(IF(J833="","",_xlfn.CONCAT($Y$2,_xlfn.CONCAT(IF(LEN(ドッグキャリー!$K$2)=1,0,""),ドッグキャリー!$K$2,_xlfn.CONCAT(IF(LEN(ドッグキャリー!$N$2)=1,0,""),ドッグキャリー!$N$2)))),"")</f>
        <v/>
      </c>
      <c r="C833" s="288"/>
      <c r="D833" s="288"/>
      <c r="E833" s="288"/>
      <c r="F833" s="289"/>
      <c r="G833" s="289"/>
      <c r="H833" s="289"/>
      <c r="I833" s="290" t="str">
        <f>IF(リード・アクセサリー!N13=0,"",リード・アクセサリー!E13)</f>
        <v/>
      </c>
      <c r="J833" s="288" t="str">
        <f>IFERROR(IF(リード・アクセサリー!N13=0,"",リード・アクセサリー!N13),"")</f>
        <v/>
      </c>
      <c r="K833" s="289"/>
      <c r="L833" s="289"/>
      <c r="M833" s="289"/>
      <c r="N833" s="289"/>
      <c r="O833" s="289"/>
      <c r="P833" s="289"/>
      <c r="Q833" s="289"/>
      <c r="R833" s="289"/>
      <c r="S833" s="273">
        <v>832</v>
      </c>
    </row>
    <row r="834" spans="1:19" s="87" customFormat="1" ht="16.5">
      <c r="A834" s="274" t="str">
        <f>IFERROR(IF(J834&lt;&gt;"",MAX($A$1:A833)+1,""),"")</f>
        <v/>
      </c>
      <c r="B834" s="275" t="str">
        <f>IFERROR(IF(J834="","",_xlfn.CONCAT($Y$2,_xlfn.CONCAT(IF(LEN(ドッグキャリー!$K$2)=1,0,""),ドッグキャリー!$K$2,_xlfn.CONCAT(IF(LEN(ドッグキャリー!$N$2)=1,0,""),ドッグキャリー!$N$2)))),"")</f>
        <v/>
      </c>
      <c r="C834" s="288"/>
      <c r="D834" s="288"/>
      <c r="E834" s="288"/>
      <c r="F834" s="289"/>
      <c r="G834" s="289"/>
      <c r="H834" s="289"/>
      <c r="I834" s="290" t="str">
        <f>IF(リード・アクセサリー!N14=0,"",リード・アクセサリー!E14)</f>
        <v/>
      </c>
      <c r="J834" s="288" t="str">
        <f>IFERROR(IF(リード・アクセサリー!N14=0,"",リード・アクセサリー!N14),"")</f>
        <v/>
      </c>
      <c r="K834" s="289"/>
      <c r="L834" s="289"/>
      <c r="M834" s="289"/>
      <c r="N834" s="289"/>
      <c r="O834" s="289"/>
      <c r="P834" s="289"/>
      <c r="Q834" s="289"/>
      <c r="R834" s="289"/>
      <c r="S834" s="273">
        <v>833</v>
      </c>
    </row>
    <row r="835" spans="1:19" s="87" customFormat="1" ht="16.5">
      <c r="A835" s="274" t="str">
        <f>IFERROR(IF(J835&lt;&gt;"",MAX($A$1:A834)+1,""),"")</f>
        <v/>
      </c>
      <c r="B835" s="275" t="str">
        <f>IFERROR(IF(J835="","",_xlfn.CONCAT($Y$2,_xlfn.CONCAT(IF(LEN(ドッグキャリー!$K$2)=1,0,""),ドッグキャリー!$K$2,_xlfn.CONCAT(IF(LEN(ドッグキャリー!$N$2)=1,0,""),ドッグキャリー!$N$2)))),"")</f>
        <v/>
      </c>
      <c r="C835" s="288"/>
      <c r="D835" s="288"/>
      <c r="E835" s="288"/>
      <c r="F835" s="289"/>
      <c r="G835" s="289"/>
      <c r="H835" s="289"/>
      <c r="I835" s="290" t="str">
        <f>IF(リード・アクセサリー!N15=0,"",リード・アクセサリー!E15)</f>
        <v/>
      </c>
      <c r="J835" s="288" t="str">
        <f>IFERROR(IF(リード・アクセサリー!N15=0,"",リード・アクセサリー!N15),"")</f>
        <v/>
      </c>
      <c r="K835" s="289"/>
      <c r="L835" s="289"/>
      <c r="M835" s="289"/>
      <c r="N835" s="289"/>
      <c r="O835" s="289"/>
      <c r="P835" s="289"/>
      <c r="Q835" s="289"/>
      <c r="R835" s="289"/>
      <c r="S835" s="273">
        <v>834</v>
      </c>
    </row>
    <row r="836" spans="1:19" s="87" customFormat="1" ht="16.5">
      <c r="A836" s="274" t="str">
        <f>IFERROR(IF(J836&lt;&gt;"",MAX($A$1:A835)+1,""),"")</f>
        <v/>
      </c>
      <c r="B836" s="275" t="str">
        <f>IFERROR(IF(J836="","",_xlfn.CONCAT($Y$2,_xlfn.CONCAT(IF(LEN(ドッグキャリー!$K$2)=1,0,""),ドッグキャリー!$K$2,_xlfn.CONCAT(IF(LEN(ドッグキャリー!$N$2)=1,0,""),ドッグキャリー!$N$2)))),"")</f>
        <v/>
      </c>
      <c r="C836" s="288"/>
      <c r="D836" s="288"/>
      <c r="E836" s="288"/>
      <c r="F836" s="289"/>
      <c r="G836" s="289"/>
      <c r="H836" s="289"/>
      <c r="I836" s="290" t="str">
        <f>IF(リード・アクセサリー!N16=0,"",リード・アクセサリー!E16)</f>
        <v/>
      </c>
      <c r="J836" s="288" t="str">
        <f>IFERROR(IF(リード・アクセサリー!N16=0,"",リード・アクセサリー!N16),"")</f>
        <v/>
      </c>
      <c r="K836" s="289"/>
      <c r="L836" s="289"/>
      <c r="M836" s="289"/>
      <c r="N836" s="289"/>
      <c r="O836" s="289"/>
      <c r="P836" s="289"/>
      <c r="Q836" s="289"/>
      <c r="R836" s="289"/>
      <c r="S836" s="273">
        <v>835</v>
      </c>
    </row>
    <row r="837" spans="1:19" s="87" customFormat="1" ht="16.5">
      <c r="A837" s="274" t="str">
        <f>IFERROR(IF(J837&lt;&gt;"",MAX($A$1:A836)+1,""),"")</f>
        <v/>
      </c>
      <c r="B837" s="275" t="str">
        <f>IFERROR(IF(J837="","",_xlfn.CONCAT($Y$2,_xlfn.CONCAT(IF(LEN(ドッグキャリー!$K$2)=1,0,""),ドッグキャリー!$K$2,_xlfn.CONCAT(IF(LEN(ドッグキャリー!$N$2)=1,0,""),ドッグキャリー!$N$2)))),"")</f>
        <v/>
      </c>
      <c r="C837" s="288"/>
      <c r="D837" s="288"/>
      <c r="E837" s="288"/>
      <c r="F837" s="289"/>
      <c r="G837" s="289"/>
      <c r="H837" s="289"/>
      <c r="I837" s="290" t="str">
        <f>IF(リード・アクセサリー!N17=0,"",リード・アクセサリー!E17)</f>
        <v/>
      </c>
      <c r="J837" s="288" t="str">
        <f>IFERROR(IF(リード・アクセサリー!N17=0,"",リード・アクセサリー!N17),"")</f>
        <v/>
      </c>
      <c r="K837" s="289"/>
      <c r="L837" s="289"/>
      <c r="M837" s="289"/>
      <c r="N837" s="289"/>
      <c r="O837" s="289"/>
      <c r="P837" s="289"/>
      <c r="Q837" s="289"/>
      <c r="R837" s="289"/>
      <c r="S837" s="273">
        <v>836</v>
      </c>
    </row>
    <row r="838" spans="1:19" s="87" customFormat="1" ht="16.5">
      <c r="A838" s="274" t="str">
        <f>IFERROR(IF(J838&lt;&gt;"",MAX($A$1:A837)+1,""),"")</f>
        <v/>
      </c>
      <c r="B838" s="275" t="str">
        <f>IFERROR(IF(J838="","",_xlfn.CONCAT($Y$2,_xlfn.CONCAT(IF(LEN(ドッグキャリー!$K$2)=1,0,""),ドッグキャリー!$K$2,_xlfn.CONCAT(IF(LEN(ドッグキャリー!$N$2)=1,0,""),ドッグキャリー!$N$2)))),"")</f>
        <v/>
      </c>
      <c r="C838" s="288"/>
      <c r="D838" s="288"/>
      <c r="E838" s="288"/>
      <c r="F838" s="289"/>
      <c r="G838" s="289"/>
      <c r="H838" s="289"/>
      <c r="I838" s="290" t="str">
        <f>IF(リード・アクセサリー!N18=0,"",リード・アクセサリー!E18)</f>
        <v/>
      </c>
      <c r="J838" s="288" t="str">
        <f>IFERROR(IF(リード・アクセサリー!N18=0,"",リード・アクセサリー!N18),"")</f>
        <v/>
      </c>
      <c r="K838" s="289"/>
      <c r="L838" s="289"/>
      <c r="M838" s="289"/>
      <c r="N838" s="289"/>
      <c r="O838" s="289"/>
      <c r="P838" s="289"/>
      <c r="Q838" s="289"/>
      <c r="R838" s="289"/>
      <c r="S838" s="273">
        <v>837</v>
      </c>
    </row>
    <row r="839" spans="1:19" s="87" customFormat="1" ht="16.5">
      <c r="A839" s="274" t="str">
        <f>IFERROR(IF(J839&lt;&gt;"",MAX($A$1:A838)+1,""),"")</f>
        <v/>
      </c>
      <c r="B839" s="275" t="str">
        <f>IFERROR(IF(J839="","",_xlfn.CONCAT($Y$2,_xlfn.CONCAT(IF(LEN(ドッグキャリー!$K$2)=1,0,""),ドッグキャリー!$K$2,_xlfn.CONCAT(IF(LEN(ドッグキャリー!$N$2)=1,0,""),ドッグキャリー!$N$2)))),"")</f>
        <v/>
      </c>
      <c r="C839" s="288"/>
      <c r="D839" s="288"/>
      <c r="E839" s="288"/>
      <c r="F839" s="289"/>
      <c r="G839" s="289"/>
      <c r="H839" s="289"/>
      <c r="I839" s="290" t="str">
        <f>IF(リード・アクセサリー!N19=0,"",リード・アクセサリー!E19)</f>
        <v/>
      </c>
      <c r="J839" s="288" t="str">
        <f>IFERROR(IF(リード・アクセサリー!N19=0,"",リード・アクセサリー!N19),"")</f>
        <v/>
      </c>
      <c r="K839" s="289"/>
      <c r="L839" s="289"/>
      <c r="M839" s="289"/>
      <c r="N839" s="289"/>
      <c r="O839" s="289"/>
      <c r="P839" s="289"/>
      <c r="Q839" s="289"/>
      <c r="R839" s="289"/>
      <c r="S839" s="273">
        <v>838</v>
      </c>
    </row>
    <row r="840" spans="1:19" s="87" customFormat="1" ht="16.5">
      <c r="A840" s="274" t="str">
        <f>IFERROR(IF(J840&lt;&gt;"",MAX($A$1:A839)+1,""),"")</f>
        <v/>
      </c>
      <c r="B840" s="275" t="str">
        <f>IFERROR(IF(J840="","",_xlfn.CONCAT($Y$2,_xlfn.CONCAT(IF(LEN(ドッグキャリー!$K$2)=1,0,""),ドッグキャリー!$K$2,_xlfn.CONCAT(IF(LEN(ドッグキャリー!$N$2)=1,0,""),ドッグキャリー!$N$2)))),"")</f>
        <v/>
      </c>
      <c r="C840" s="288"/>
      <c r="D840" s="288"/>
      <c r="E840" s="288"/>
      <c r="F840" s="289"/>
      <c r="G840" s="289"/>
      <c r="H840" s="289"/>
      <c r="I840" s="290" t="str">
        <f>IF(リード・アクセサリー!N20=0,"",リード・アクセサリー!E20)</f>
        <v/>
      </c>
      <c r="J840" s="288" t="str">
        <f>IFERROR(IF(リード・アクセサリー!N20=0,"",リード・アクセサリー!N20),"")</f>
        <v/>
      </c>
      <c r="K840" s="289"/>
      <c r="L840" s="289"/>
      <c r="M840" s="289"/>
      <c r="N840" s="289"/>
      <c r="O840" s="289"/>
      <c r="P840" s="289"/>
      <c r="Q840" s="289"/>
      <c r="R840" s="289"/>
      <c r="S840" s="273">
        <v>839</v>
      </c>
    </row>
    <row r="841" spans="1:19" s="87" customFormat="1" ht="16.5">
      <c r="A841" s="274" t="str">
        <f>IFERROR(IF(J841&lt;&gt;"",MAX($A$1:A840)+1,""),"")</f>
        <v/>
      </c>
      <c r="B841" s="275" t="str">
        <f>IFERROR(IF(J841="","",_xlfn.CONCAT($Y$2,_xlfn.CONCAT(IF(LEN(ドッグキャリー!$K$2)=1,0,""),ドッグキャリー!$K$2,_xlfn.CONCAT(IF(LEN(ドッグキャリー!$N$2)=1,0,""),ドッグキャリー!$N$2)))),"")</f>
        <v/>
      </c>
      <c r="C841" s="288"/>
      <c r="D841" s="288"/>
      <c r="E841" s="288"/>
      <c r="F841" s="289"/>
      <c r="G841" s="289"/>
      <c r="H841" s="289"/>
      <c r="I841" s="290" t="str">
        <f>IF(リード・アクセサリー!N21=0,"",リード・アクセサリー!E21)</f>
        <v/>
      </c>
      <c r="J841" s="288" t="str">
        <f>IFERROR(IF(リード・アクセサリー!N21=0,"",リード・アクセサリー!N21),"")</f>
        <v/>
      </c>
      <c r="K841" s="289"/>
      <c r="L841" s="289"/>
      <c r="M841" s="289"/>
      <c r="N841" s="289"/>
      <c r="O841" s="289"/>
      <c r="P841" s="289"/>
      <c r="Q841" s="289"/>
      <c r="R841" s="289"/>
      <c r="S841" s="273">
        <v>840</v>
      </c>
    </row>
    <row r="842" spans="1:19" s="87" customFormat="1" ht="16.5">
      <c r="A842" s="274" t="str">
        <f>IFERROR(IF(J842&lt;&gt;"",MAX($A$1:A841)+1,""),"")</f>
        <v/>
      </c>
      <c r="B842" s="275" t="str">
        <f>IFERROR(IF(J842="","",_xlfn.CONCAT($Y$2,_xlfn.CONCAT(IF(LEN(ドッグキャリー!$K$2)=1,0,""),ドッグキャリー!$K$2,_xlfn.CONCAT(IF(LEN(ドッグキャリー!$N$2)=1,0,""),ドッグキャリー!$N$2)))),"")</f>
        <v/>
      </c>
      <c r="C842" s="288"/>
      <c r="D842" s="288"/>
      <c r="E842" s="288"/>
      <c r="F842" s="289"/>
      <c r="G842" s="289"/>
      <c r="H842" s="289"/>
      <c r="I842" s="290" t="str">
        <f>IF(リード・アクセサリー!N22=0,"",リード・アクセサリー!E22)</f>
        <v/>
      </c>
      <c r="J842" s="288" t="str">
        <f>IFERROR(IF(リード・アクセサリー!N22=0,"",リード・アクセサリー!N22),"")</f>
        <v/>
      </c>
      <c r="K842" s="289"/>
      <c r="L842" s="289"/>
      <c r="M842" s="289"/>
      <c r="N842" s="289"/>
      <c r="O842" s="289"/>
      <c r="P842" s="289"/>
      <c r="Q842" s="289"/>
      <c r="R842" s="289"/>
      <c r="S842" s="273">
        <v>841</v>
      </c>
    </row>
    <row r="843" spans="1:19" s="87" customFormat="1" ht="16.5">
      <c r="A843" s="274" t="str">
        <f>IFERROR(IF(J843&lt;&gt;"",MAX($A$1:A842)+1,""),"")</f>
        <v/>
      </c>
      <c r="B843" s="275" t="str">
        <f>IFERROR(IF(J843="","",_xlfn.CONCAT($Y$2,_xlfn.CONCAT(IF(LEN(ドッグキャリー!$K$2)=1,0,""),ドッグキャリー!$K$2,_xlfn.CONCAT(IF(LEN(ドッグキャリー!$N$2)=1,0,""),ドッグキャリー!$N$2)))),"")</f>
        <v/>
      </c>
      <c r="C843" s="288"/>
      <c r="D843" s="288"/>
      <c r="E843" s="288"/>
      <c r="F843" s="289"/>
      <c r="G843" s="289"/>
      <c r="H843" s="289"/>
      <c r="I843" s="290" t="str">
        <f>IF(リード・アクセサリー!N23=0,"",リード・アクセサリー!E23)</f>
        <v/>
      </c>
      <c r="J843" s="288" t="str">
        <f>IFERROR(IF(リード・アクセサリー!N23=0,"",リード・アクセサリー!N23),"")</f>
        <v/>
      </c>
      <c r="K843" s="289"/>
      <c r="L843" s="289"/>
      <c r="M843" s="289"/>
      <c r="N843" s="289"/>
      <c r="O843" s="289"/>
      <c r="P843" s="289"/>
      <c r="Q843" s="289"/>
      <c r="R843" s="289"/>
      <c r="S843" s="273">
        <v>842</v>
      </c>
    </row>
    <row r="844" spans="1:19" s="87" customFormat="1" ht="16.5">
      <c r="A844" s="274" t="str">
        <f>IFERROR(IF(J844&lt;&gt;"",MAX($A$1:A843)+1,""),"")</f>
        <v/>
      </c>
      <c r="B844" s="275" t="str">
        <f>IFERROR(IF(J844="","",_xlfn.CONCAT($Y$2,_xlfn.CONCAT(IF(LEN(ドッグキャリー!$K$2)=1,0,""),ドッグキャリー!$K$2,_xlfn.CONCAT(IF(LEN(ドッグキャリー!$N$2)=1,0,""),ドッグキャリー!$N$2)))),"")</f>
        <v/>
      </c>
      <c r="C844" s="288"/>
      <c r="D844" s="288"/>
      <c r="E844" s="288"/>
      <c r="F844" s="289"/>
      <c r="G844" s="289"/>
      <c r="H844" s="289"/>
      <c r="I844" s="290" t="str">
        <f>IF(リード・アクセサリー!N24=0,"",リード・アクセサリー!E24)</f>
        <v/>
      </c>
      <c r="J844" s="288" t="str">
        <f>IFERROR(IF(リード・アクセサリー!N24=0,"",リード・アクセサリー!N24),"")</f>
        <v/>
      </c>
      <c r="K844" s="289"/>
      <c r="L844" s="289"/>
      <c r="M844" s="289"/>
      <c r="N844" s="289"/>
      <c r="O844" s="289"/>
      <c r="P844" s="289"/>
      <c r="Q844" s="289"/>
      <c r="R844" s="289"/>
      <c r="S844" s="273">
        <v>843</v>
      </c>
    </row>
    <row r="845" spans="1:19" s="87" customFormat="1" ht="16.5">
      <c r="A845" s="274" t="str">
        <f>IFERROR(IF(J845&lt;&gt;"",MAX($A$1:A844)+1,""),"")</f>
        <v/>
      </c>
      <c r="B845" s="275" t="str">
        <f>IFERROR(IF(J845="","",_xlfn.CONCAT($Y$2,_xlfn.CONCAT(IF(LEN(ドッグキャリー!$K$2)=1,0,""),ドッグキャリー!$K$2,_xlfn.CONCAT(IF(LEN(ドッグキャリー!$N$2)=1,0,""),ドッグキャリー!$N$2)))),"")</f>
        <v/>
      </c>
      <c r="C845" s="288"/>
      <c r="D845" s="288"/>
      <c r="E845" s="288"/>
      <c r="F845" s="289"/>
      <c r="G845" s="289"/>
      <c r="H845" s="289"/>
      <c r="I845" s="290" t="str">
        <f>IF(リード・アクセサリー!N25=0,"",リード・アクセサリー!E25)</f>
        <v/>
      </c>
      <c r="J845" s="288" t="str">
        <f>IFERROR(IF(リード・アクセサリー!N25=0,"",リード・アクセサリー!N25),"")</f>
        <v/>
      </c>
      <c r="K845" s="289"/>
      <c r="L845" s="289"/>
      <c r="M845" s="289"/>
      <c r="N845" s="289"/>
      <c r="O845" s="289"/>
      <c r="P845" s="289"/>
      <c r="Q845" s="289"/>
      <c r="R845" s="289"/>
      <c r="S845" s="273">
        <v>844</v>
      </c>
    </row>
    <row r="846" spans="1:19" s="87" customFormat="1" ht="16.5">
      <c r="A846" s="274" t="str">
        <f>IFERROR(IF(J846&lt;&gt;"",MAX($A$1:A845)+1,""),"")</f>
        <v/>
      </c>
      <c r="B846" s="275" t="str">
        <f>IFERROR(IF(J846="","",_xlfn.CONCAT($Y$2,_xlfn.CONCAT(IF(LEN(ドッグキャリー!$K$2)=1,0,""),ドッグキャリー!$K$2,_xlfn.CONCAT(IF(LEN(ドッグキャリー!$N$2)=1,0,""),ドッグキャリー!$N$2)))),"")</f>
        <v/>
      </c>
      <c r="C846" s="288"/>
      <c r="D846" s="288"/>
      <c r="E846" s="288"/>
      <c r="F846" s="289"/>
      <c r="G846" s="289"/>
      <c r="H846" s="289"/>
      <c r="I846" s="290" t="str">
        <f>IF(リード・アクセサリー!N26=0,"",リード・アクセサリー!E26)</f>
        <v/>
      </c>
      <c r="J846" s="288" t="str">
        <f>IFERROR(IF(リード・アクセサリー!N26=0,"",リード・アクセサリー!N26),"")</f>
        <v/>
      </c>
      <c r="K846" s="289"/>
      <c r="L846" s="289"/>
      <c r="M846" s="289"/>
      <c r="N846" s="289"/>
      <c r="O846" s="289"/>
      <c r="P846" s="289"/>
      <c r="Q846" s="289"/>
      <c r="R846" s="289"/>
      <c r="S846" s="273">
        <v>845</v>
      </c>
    </row>
    <row r="847" spans="1:19" s="87" customFormat="1" ht="16.5">
      <c r="A847" s="274" t="str">
        <f>IFERROR(IF(J847&lt;&gt;"",MAX($A$1:A846)+1,""),"")</f>
        <v/>
      </c>
      <c r="B847" s="275" t="str">
        <f>IFERROR(IF(J847="","",_xlfn.CONCAT($Y$2,_xlfn.CONCAT(IF(LEN(ドッグキャリー!$K$2)=1,0,""),ドッグキャリー!$K$2,_xlfn.CONCAT(IF(LEN(ドッグキャリー!$N$2)=1,0,""),ドッグキャリー!$N$2)))),"")</f>
        <v/>
      </c>
      <c r="C847" s="288"/>
      <c r="D847" s="288"/>
      <c r="E847" s="288"/>
      <c r="F847" s="289"/>
      <c r="G847" s="289"/>
      <c r="H847" s="289"/>
      <c r="I847" s="290" t="str">
        <f>IF(リード・アクセサリー!N27=0,"",リード・アクセサリー!E27)</f>
        <v/>
      </c>
      <c r="J847" s="288" t="str">
        <f>IFERROR(IF(リード・アクセサリー!N27=0,"",リード・アクセサリー!N27),"")</f>
        <v/>
      </c>
      <c r="K847" s="289"/>
      <c r="L847" s="289"/>
      <c r="M847" s="289"/>
      <c r="N847" s="289"/>
      <c r="O847" s="289"/>
      <c r="P847" s="289"/>
      <c r="Q847" s="289"/>
      <c r="R847" s="289"/>
      <c r="S847" s="273">
        <v>846</v>
      </c>
    </row>
    <row r="848" spans="1:19" s="87" customFormat="1" ht="16.5">
      <c r="A848" s="274" t="str">
        <f>IFERROR(IF(J848&lt;&gt;"",MAX($A$1:A847)+1,""),"")</f>
        <v/>
      </c>
      <c r="B848" s="275" t="str">
        <f>IFERROR(IF(J848="","",_xlfn.CONCAT($Y$2,_xlfn.CONCAT(IF(LEN(ドッグキャリー!$K$2)=1,0,""),ドッグキャリー!$K$2,_xlfn.CONCAT(IF(LEN(ドッグキャリー!$N$2)=1,0,""),ドッグキャリー!$N$2)))),"")</f>
        <v/>
      </c>
      <c r="C848" s="288"/>
      <c r="D848" s="288"/>
      <c r="E848" s="288"/>
      <c r="F848" s="289"/>
      <c r="G848" s="289"/>
      <c r="H848" s="289"/>
      <c r="I848" s="290" t="str">
        <f>IF(リード・アクセサリー!N28=0,"",リード・アクセサリー!E28)</f>
        <v/>
      </c>
      <c r="J848" s="288" t="str">
        <f>IFERROR(IF(リード・アクセサリー!N28=0,"",リード・アクセサリー!N28),"")</f>
        <v/>
      </c>
      <c r="K848" s="289"/>
      <c r="L848" s="289"/>
      <c r="M848" s="289"/>
      <c r="N848" s="289"/>
      <c r="O848" s="289"/>
      <c r="P848" s="289"/>
      <c r="Q848" s="289"/>
      <c r="R848" s="289"/>
      <c r="S848" s="273">
        <v>847</v>
      </c>
    </row>
    <row r="849" spans="1:19" s="87" customFormat="1" ht="16.5">
      <c r="A849" s="274" t="str">
        <f>IFERROR(IF(J849&lt;&gt;"",MAX($A$1:A848)+1,""),"")</f>
        <v/>
      </c>
      <c r="B849" s="275" t="str">
        <f>IFERROR(IF(J849="","",_xlfn.CONCAT($Y$2,_xlfn.CONCAT(IF(LEN(ドッグキャリー!$K$2)=1,0,""),ドッグキャリー!$K$2,_xlfn.CONCAT(IF(LEN(ドッグキャリー!$N$2)=1,0,""),ドッグキャリー!$N$2)))),"")</f>
        <v/>
      </c>
      <c r="C849" s="288"/>
      <c r="D849" s="288"/>
      <c r="E849" s="288"/>
      <c r="F849" s="289"/>
      <c r="G849" s="289"/>
      <c r="H849" s="289"/>
      <c r="I849" s="290" t="str">
        <f>IF(リード・アクセサリー!N29=0,"",リード・アクセサリー!E29)</f>
        <v/>
      </c>
      <c r="J849" s="288" t="str">
        <f>IFERROR(IF(リード・アクセサリー!N29=0,"",リード・アクセサリー!N29),"")</f>
        <v/>
      </c>
      <c r="K849" s="289"/>
      <c r="L849" s="289"/>
      <c r="M849" s="289"/>
      <c r="N849" s="289"/>
      <c r="O849" s="289"/>
      <c r="P849" s="289"/>
      <c r="Q849" s="289"/>
      <c r="R849" s="289"/>
      <c r="S849" s="273">
        <v>848</v>
      </c>
    </row>
    <row r="850" spans="1:19" s="87" customFormat="1" ht="16.5">
      <c r="A850" s="274" t="str">
        <f>IFERROR(IF(J850&lt;&gt;"",MAX($A$1:A849)+1,""),"")</f>
        <v/>
      </c>
      <c r="B850" s="275" t="str">
        <f>IFERROR(IF(J850="","",_xlfn.CONCAT($Y$2,_xlfn.CONCAT(IF(LEN(ドッグキャリー!$K$2)=1,0,""),ドッグキャリー!$K$2,_xlfn.CONCAT(IF(LEN(ドッグキャリー!$N$2)=1,0,""),ドッグキャリー!$N$2)))),"")</f>
        <v/>
      </c>
      <c r="C850" s="288"/>
      <c r="D850" s="288"/>
      <c r="E850" s="288"/>
      <c r="F850" s="289"/>
      <c r="G850" s="289"/>
      <c r="H850" s="289"/>
      <c r="I850" s="290" t="str">
        <f>IF(リード・アクセサリー!N30=0,"",リード・アクセサリー!E30)</f>
        <v/>
      </c>
      <c r="J850" s="288" t="str">
        <f>IFERROR(IF(リード・アクセサリー!N30=0,"",リード・アクセサリー!N30),"")</f>
        <v/>
      </c>
      <c r="K850" s="289"/>
      <c r="L850" s="289"/>
      <c r="M850" s="289"/>
      <c r="N850" s="289"/>
      <c r="O850" s="289"/>
      <c r="P850" s="289"/>
      <c r="Q850" s="289"/>
      <c r="R850" s="289"/>
      <c r="S850" s="273">
        <v>849</v>
      </c>
    </row>
    <row r="851" spans="1:19" s="87" customFormat="1" ht="16.5">
      <c r="A851" s="274" t="str">
        <f>IFERROR(IF(J851&lt;&gt;"",MAX($A$1:A850)+1,""),"")</f>
        <v/>
      </c>
      <c r="B851" s="275" t="str">
        <f>IFERROR(IF(J851="","",_xlfn.CONCAT($Y$2,_xlfn.CONCAT(IF(LEN(ドッグキャリー!$K$2)=1,0,""),ドッグキャリー!$K$2,_xlfn.CONCAT(IF(LEN(ドッグキャリー!$N$2)=1,0,""),ドッグキャリー!$N$2)))),"")</f>
        <v/>
      </c>
      <c r="C851" s="288"/>
      <c r="D851" s="288"/>
      <c r="E851" s="288"/>
      <c r="F851" s="289"/>
      <c r="G851" s="289"/>
      <c r="H851" s="289"/>
      <c r="I851" s="290" t="str">
        <f>IF(リード・アクセサリー!N31=0,"",リード・アクセサリー!E31)</f>
        <v/>
      </c>
      <c r="J851" s="288" t="str">
        <f>IFERROR(IF(リード・アクセサリー!N31=0,"",リード・アクセサリー!N31),"")</f>
        <v/>
      </c>
      <c r="K851" s="289"/>
      <c r="L851" s="289"/>
      <c r="M851" s="289"/>
      <c r="N851" s="289"/>
      <c r="O851" s="289"/>
      <c r="P851" s="289"/>
      <c r="Q851" s="289"/>
      <c r="R851" s="289"/>
      <c r="S851" s="273">
        <v>850</v>
      </c>
    </row>
    <row r="852" spans="1:19" s="87" customFormat="1" ht="16.5">
      <c r="A852" s="274" t="str">
        <f>IFERROR(IF(J852&lt;&gt;"",MAX($A$1:A851)+1,""),"")</f>
        <v/>
      </c>
      <c r="B852" s="275" t="str">
        <f>IFERROR(IF(J852="","",_xlfn.CONCAT($Y$2,_xlfn.CONCAT(IF(LEN(ドッグキャリー!$K$2)=1,0,""),ドッグキャリー!$K$2,_xlfn.CONCAT(IF(LEN(ドッグキャリー!$N$2)=1,0,""),ドッグキャリー!$N$2)))),"")</f>
        <v/>
      </c>
      <c r="C852" s="288"/>
      <c r="D852" s="288"/>
      <c r="E852" s="288"/>
      <c r="F852" s="289"/>
      <c r="G852" s="289"/>
      <c r="H852" s="289"/>
      <c r="I852" s="290" t="str">
        <f>IF(リード・アクセサリー!N32=0,"",リード・アクセサリー!E32)</f>
        <v/>
      </c>
      <c r="J852" s="288" t="str">
        <f>IFERROR(IF(リード・アクセサリー!N32=0,"",リード・アクセサリー!N32),"")</f>
        <v/>
      </c>
      <c r="K852" s="289"/>
      <c r="L852" s="289"/>
      <c r="M852" s="289"/>
      <c r="N852" s="289"/>
      <c r="O852" s="289"/>
      <c r="P852" s="289"/>
      <c r="Q852" s="289"/>
      <c r="R852" s="289"/>
      <c r="S852" s="273">
        <v>851</v>
      </c>
    </row>
    <row r="853" spans="1:19" s="87" customFormat="1" ht="16.5">
      <c r="A853" s="274" t="str">
        <f>IFERROR(IF(J853&lt;&gt;"",MAX($A$1:A852)+1,""),"")</f>
        <v/>
      </c>
      <c r="B853" s="275" t="str">
        <f>IFERROR(IF(J853="","",_xlfn.CONCAT($Y$2,_xlfn.CONCAT(IF(LEN(ドッグキャリー!$K$2)=1,0,""),ドッグキャリー!$K$2,_xlfn.CONCAT(IF(LEN(ドッグキャリー!$N$2)=1,0,""),ドッグキャリー!$N$2)))),"")</f>
        <v/>
      </c>
      <c r="C853" s="288"/>
      <c r="D853" s="288"/>
      <c r="E853" s="288"/>
      <c r="F853" s="289"/>
      <c r="G853" s="289"/>
      <c r="H853" s="289"/>
      <c r="I853" s="290" t="str">
        <f>IF(リード・アクセサリー!N33=0,"",リード・アクセサリー!E33)</f>
        <v/>
      </c>
      <c r="J853" s="288" t="str">
        <f>IFERROR(IF(リード・アクセサリー!N33=0,"",リード・アクセサリー!N33),"")</f>
        <v/>
      </c>
      <c r="K853" s="289"/>
      <c r="L853" s="289"/>
      <c r="M853" s="289"/>
      <c r="N853" s="289"/>
      <c r="O853" s="289"/>
      <c r="P853" s="289"/>
      <c r="Q853" s="289"/>
      <c r="R853" s="289"/>
      <c r="S853" s="273">
        <v>852</v>
      </c>
    </row>
    <row r="854" spans="1:19" s="87" customFormat="1" ht="16.5">
      <c r="A854" s="274" t="str">
        <f>IFERROR(IF(J854&lt;&gt;"",MAX($A$1:A853)+1,""),"")</f>
        <v/>
      </c>
      <c r="B854" s="275" t="str">
        <f>IFERROR(IF(J854="","",_xlfn.CONCAT($Y$2,_xlfn.CONCAT(IF(LEN(ドッグキャリー!$K$2)=1,0,""),ドッグキャリー!$K$2,_xlfn.CONCAT(IF(LEN(ドッグキャリー!$N$2)=1,0,""),ドッグキャリー!$N$2)))),"")</f>
        <v/>
      </c>
      <c r="C854" s="288"/>
      <c r="D854" s="288"/>
      <c r="E854" s="288"/>
      <c r="F854" s="289"/>
      <c r="G854" s="289"/>
      <c r="H854" s="289"/>
      <c r="I854" s="290" t="str">
        <f>IF(リード・アクセサリー!N34=0,"",リード・アクセサリー!E34)</f>
        <v/>
      </c>
      <c r="J854" s="288" t="str">
        <f>IFERROR(IF(リード・アクセサリー!N34=0,"",リード・アクセサリー!N34),"")</f>
        <v/>
      </c>
      <c r="K854" s="289"/>
      <c r="L854" s="289"/>
      <c r="M854" s="289"/>
      <c r="N854" s="289"/>
      <c r="O854" s="289"/>
      <c r="P854" s="289"/>
      <c r="Q854" s="289"/>
      <c r="R854" s="289"/>
      <c r="S854" s="273">
        <v>853</v>
      </c>
    </row>
    <row r="855" spans="1:19" s="87" customFormat="1" ht="16.5">
      <c r="A855" s="274" t="str">
        <f>IFERROR(IF(J855&lt;&gt;"",MAX($A$1:A854)+1,""),"")</f>
        <v/>
      </c>
      <c r="B855" s="275" t="str">
        <f>IFERROR(IF(J855="","",_xlfn.CONCAT($Y$2,_xlfn.CONCAT(IF(LEN(ドッグキャリー!$K$2)=1,0,""),ドッグキャリー!$K$2,_xlfn.CONCAT(IF(LEN(ドッグキャリー!$N$2)=1,0,""),ドッグキャリー!$N$2)))),"")</f>
        <v/>
      </c>
      <c r="C855" s="288"/>
      <c r="D855" s="288"/>
      <c r="E855" s="288"/>
      <c r="F855" s="289"/>
      <c r="G855" s="289"/>
      <c r="H855" s="289"/>
      <c r="I855" s="290" t="str">
        <f>IF(リード・アクセサリー!N35=0,"",リード・アクセサリー!E35)</f>
        <v/>
      </c>
      <c r="J855" s="288" t="str">
        <f>IFERROR(IF(リード・アクセサリー!N35=0,"",リード・アクセサリー!N35),"")</f>
        <v/>
      </c>
      <c r="K855" s="289"/>
      <c r="L855" s="289"/>
      <c r="M855" s="289"/>
      <c r="N855" s="289"/>
      <c r="O855" s="289"/>
      <c r="P855" s="289"/>
      <c r="Q855" s="289"/>
      <c r="R855" s="289"/>
      <c r="S855" s="273">
        <v>854</v>
      </c>
    </row>
    <row r="856" spans="1:19" s="87" customFormat="1" ht="16.5">
      <c r="A856" s="274" t="str">
        <f>IFERROR(IF(J856&lt;&gt;"",MAX($A$1:A855)+1,""),"")</f>
        <v/>
      </c>
      <c r="B856" s="275" t="str">
        <f>IFERROR(IF(J856="","",_xlfn.CONCAT($Y$2,_xlfn.CONCAT(IF(LEN(ドッグキャリー!$K$2)=1,0,""),ドッグキャリー!$K$2,_xlfn.CONCAT(IF(LEN(ドッグキャリー!$N$2)=1,0,""),ドッグキャリー!$N$2)))),"")</f>
        <v/>
      </c>
      <c r="C856" s="288"/>
      <c r="D856" s="288"/>
      <c r="E856" s="288"/>
      <c r="F856" s="289"/>
      <c r="G856" s="289"/>
      <c r="H856" s="289"/>
      <c r="I856" s="290" t="str">
        <f>IF(リード・アクセサリー!N36=0,"",リード・アクセサリー!E36)</f>
        <v/>
      </c>
      <c r="J856" s="288" t="str">
        <f>IFERROR(IF(リード・アクセサリー!N36=0,"",リード・アクセサリー!N36),"")</f>
        <v/>
      </c>
      <c r="K856" s="289"/>
      <c r="L856" s="289"/>
      <c r="M856" s="289"/>
      <c r="N856" s="289"/>
      <c r="O856" s="289"/>
      <c r="P856" s="289"/>
      <c r="Q856" s="289"/>
      <c r="R856" s="289"/>
      <c r="S856" s="273">
        <v>855</v>
      </c>
    </row>
    <row r="857" spans="1:19" s="87" customFormat="1" ht="16.5">
      <c r="A857" s="274" t="str">
        <f>IFERROR(IF(J857&lt;&gt;"",MAX($A$1:A856)+1,""),"")</f>
        <v/>
      </c>
      <c r="B857" s="275" t="str">
        <f>IFERROR(IF(J857="","",_xlfn.CONCAT($Y$2,_xlfn.CONCAT(IF(LEN(ドッグキャリー!$K$2)=1,0,""),ドッグキャリー!$K$2,_xlfn.CONCAT(IF(LEN(ドッグキャリー!$N$2)=1,0,""),ドッグキャリー!$N$2)))),"")</f>
        <v/>
      </c>
      <c r="C857" s="288"/>
      <c r="D857" s="288"/>
      <c r="E857" s="288"/>
      <c r="F857" s="289"/>
      <c r="G857" s="289"/>
      <c r="H857" s="289"/>
      <c r="I857" s="290" t="str">
        <f>IF(リード・アクセサリー!N37=0,"",リード・アクセサリー!E37)</f>
        <v/>
      </c>
      <c r="J857" s="288" t="str">
        <f>IFERROR(IF(リード・アクセサリー!N37=0,"",リード・アクセサリー!N37),"")</f>
        <v/>
      </c>
      <c r="K857" s="289"/>
      <c r="L857" s="289"/>
      <c r="M857" s="289"/>
      <c r="N857" s="289"/>
      <c r="O857" s="289"/>
      <c r="P857" s="289"/>
      <c r="Q857" s="289"/>
      <c r="R857" s="289"/>
      <c r="S857" s="273">
        <v>856</v>
      </c>
    </row>
    <row r="858" spans="1:19" s="87" customFormat="1" ht="16.5">
      <c r="A858" s="274" t="str">
        <f>IFERROR(IF(J858&lt;&gt;"",MAX($A$1:A857)+1,""),"")</f>
        <v/>
      </c>
      <c r="B858" s="275" t="str">
        <f>IFERROR(IF(J858="","",_xlfn.CONCAT($Y$2,_xlfn.CONCAT(IF(LEN(ドッグキャリー!$K$2)=1,0,""),ドッグキャリー!$K$2,_xlfn.CONCAT(IF(LEN(ドッグキャリー!$N$2)=1,0,""),ドッグキャリー!$N$2)))),"")</f>
        <v/>
      </c>
      <c r="C858" s="288"/>
      <c r="D858" s="288"/>
      <c r="E858" s="288"/>
      <c r="F858" s="289"/>
      <c r="G858" s="289"/>
      <c r="H858" s="289"/>
      <c r="I858" s="290" t="str">
        <f>IF(リード・アクセサリー!N38=0,"",リード・アクセサリー!E38)</f>
        <v/>
      </c>
      <c r="J858" s="288" t="str">
        <f>IFERROR(IF(リード・アクセサリー!N38=0,"",リード・アクセサリー!N38),"")</f>
        <v/>
      </c>
      <c r="K858" s="289"/>
      <c r="L858" s="289"/>
      <c r="M858" s="289"/>
      <c r="N858" s="289"/>
      <c r="O858" s="289"/>
      <c r="P858" s="289"/>
      <c r="Q858" s="289"/>
      <c r="R858" s="289"/>
      <c r="S858" s="273">
        <v>857</v>
      </c>
    </row>
    <row r="859" spans="1:19" s="87" customFormat="1" ht="16.5">
      <c r="A859" s="274" t="str">
        <f>IFERROR(IF(J859&lt;&gt;"",MAX($A$1:A858)+1,""),"")</f>
        <v/>
      </c>
      <c r="B859" s="275" t="str">
        <f>IFERROR(IF(J859="","",_xlfn.CONCAT($Y$2,_xlfn.CONCAT(IF(LEN(ドッグキャリー!$K$2)=1,0,""),ドッグキャリー!$K$2,_xlfn.CONCAT(IF(LEN(ドッグキャリー!$N$2)=1,0,""),ドッグキャリー!$N$2)))),"")</f>
        <v/>
      </c>
      <c r="C859" s="288"/>
      <c r="D859" s="288"/>
      <c r="E859" s="288"/>
      <c r="F859" s="289"/>
      <c r="G859" s="289"/>
      <c r="H859" s="289"/>
      <c r="I859" s="290" t="str">
        <f>IF(リード・アクセサリー!N39=0,"",リード・アクセサリー!E39)</f>
        <v/>
      </c>
      <c r="J859" s="288" t="str">
        <f>IFERROR(IF(リード・アクセサリー!N39=0,"",リード・アクセサリー!N39),"")</f>
        <v/>
      </c>
      <c r="K859" s="289"/>
      <c r="L859" s="289"/>
      <c r="M859" s="289"/>
      <c r="N859" s="289"/>
      <c r="O859" s="289"/>
      <c r="P859" s="289"/>
      <c r="Q859" s="289"/>
      <c r="R859" s="289"/>
      <c r="S859" s="273">
        <v>858</v>
      </c>
    </row>
    <row r="860" spans="1:19" s="87" customFormat="1" ht="16.5">
      <c r="A860" s="274" t="str">
        <f>IFERROR(IF(J860&lt;&gt;"",MAX($A$1:A859)+1,""),"")</f>
        <v/>
      </c>
      <c r="B860" s="275" t="str">
        <f>IFERROR(IF(J860="","",_xlfn.CONCAT($Y$2,_xlfn.CONCAT(IF(LEN(ドッグキャリー!$K$2)=1,0,""),ドッグキャリー!$K$2,_xlfn.CONCAT(IF(LEN(ドッグキャリー!$N$2)=1,0,""),ドッグキャリー!$N$2)))),"")</f>
        <v/>
      </c>
      <c r="C860" s="288"/>
      <c r="D860" s="288"/>
      <c r="E860" s="288"/>
      <c r="F860" s="289"/>
      <c r="G860" s="289"/>
      <c r="H860" s="289"/>
      <c r="I860" s="290" t="str">
        <f>IF(リード・アクセサリー!N40=0,"",リード・アクセサリー!E40)</f>
        <v/>
      </c>
      <c r="J860" s="288" t="str">
        <f>IFERROR(IF(リード・アクセサリー!N40=0,"",リード・アクセサリー!N40),"")</f>
        <v/>
      </c>
      <c r="K860" s="289"/>
      <c r="L860" s="289"/>
      <c r="M860" s="289"/>
      <c r="N860" s="289"/>
      <c r="O860" s="289"/>
      <c r="P860" s="289"/>
      <c r="Q860" s="289"/>
      <c r="R860" s="289"/>
      <c r="S860" s="273">
        <v>859</v>
      </c>
    </row>
    <row r="861" spans="1:19" s="87" customFormat="1" ht="16.5">
      <c r="A861" s="274" t="str">
        <f>IFERROR(IF(J861&lt;&gt;"",MAX($A$1:A860)+1,""),"")</f>
        <v/>
      </c>
      <c r="B861" s="275" t="str">
        <f>IFERROR(IF(J861="","",_xlfn.CONCAT($Y$2,_xlfn.CONCAT(IF(LEN(ドッグキャリー!$K$2)=1,0,""),ドッグキャリー!$K$2,_xlfn.CONCAT(IF(LEN(ドッグキャリー!$N$2)=1,0,""),ドッグキャリー!$N$2)))),"")</f>
        <v/>
      </c>
      <c r="C861" s="288"/>
      <c r="D861" s="288"/>
      <c r="E861" s="288"/>
      <c r="F861" s="289"/>
      <c r="G861" s="289"/>
      <c r="H861" s="289"/>
      <c r="I861" s="290" t="str">
        <f>IF(リード・アクセサリー!N41=0,"",リード・アクセサリー!E41)</f>
        <v/>
      </c>
      <c r="J861" s="288" t="str">
        <f>IFERROR(IF(リード・アクセサリー!N41=0,"",リード・アクセサリー!N41),"")</f>
        <v/>
      </c>
      <c r="K861" s="289"/>
      <c r="L861" s="289"/>
      <c r="M861" s="289"/>
      <c r="N861" s="289"/>
      <c r="O861" s="289"/>
      <c r="P861" s="289"/>
      <c r="Q861" s="289"/>
      <c r="R861" s="289"/>
      <c r="S861" s="273">
        <v>860</v>
      </c>
    </row>
    <row r="862" spans="1:19" s="87" customFormat="1" ht="16.5">
      <c r="A862" s="274" t="str">
        <f>IFERROR(IF(J862&lt;&gt;"",MAX($A$1:A861)+1,""),"")</f>
        <v/>
      </c>
      <c r="B862" s="275" t="str">
        <f>IFERROR(IF(J862="","",_xlfn.CONCAT($Y$2,_xlfn.CONCAT(IF(LEN(ドッグキャリー!$K$2)=1,0,""),ドッグキャリー!$K$2,_xlfn.CONCAT(IF(LEN(ドッグキャリー!$N$2)=1,0,""),ドッグキャリー!$N$2)))),"")</f>
        <v/>
      </c>
      <c r="C862" s="288"/>
      <c r="D862" s="288"/>
      <c r="E862" s="288"/>
      <c r="F862" s="289"/>
      <c r="G862" s="289"/>
      <c r="H862" s="289"/>
      <c r="I862" s="290" t="str">
        <f>IF(リード・アクセサリー!N42=0,"",リード・アクセサリー!E42)</f>
        <v/>
      </c>
      <c r="J862" s="288" t="str">
        <f>IFERROR(IF(リード・アクセサリー!N42=0,"",リード・アクセサリー!N42),"")</f>
        <v/>
      </c>
      <c r="K862" s="289"/>
      <c r="L862" s="289"/>
      <c r="M862" s="289"/>
      <c r="N862" s="289"/>
      <c r="O862" s="289"/>
      <c r="P862" s="289"/>
      <c r="Q862" s="289"/>
      <c r="R862" s="289"/>
      <c r="S862" s="273">
        <v>861</v>
      </c>
    </row>
    <row r="863" spans="1:19" s="87" customFormat="1" ht="16.5">
      <c r="A863" s="274" t="str">
        <f>IFERROR(IF(J863&lt;&gt;"",MAX($A$1:A862)+1,""),"")</f>
        <v/>
      </c>
      <c r="B863" s="275" t="str">
        <f>IFERROR(IF(J863="","",_xlfn.CONCAT($Y$2,_xlfn.CONCAT(IF(LEN(ドッグキャリー!$K$2)=1,0,""),ドッグキャリー!$K$2,_xlfn.CONCAT(IF(LEN(ドッグキャリー!$N$2)=1,0,""),ドッグキャリー!$N$2)))),"")</f>
        <v/>
      </c>
      <c r="C863" s="288"/>
      <c r="D863" s="288"/>
      <c r="E863" s="288"/>
      <c r="F863" s="289"/>
      <c r="G863" s="289"/>
      <c r="H863" s="289"/>
      <c r="I863" s="290" t="str">
        <f>IF(リード・アクセサリー!N43=0,"",リード・アクセサリー!E43)</f>
        <v/>
      </c>
      <c r="J863" s="288" t="str">
        <f>IFERROR(IF(リード・アクセサリー!N43=0,"",リード・アクセサリー!N43),"")</f>
        <v/>
      </c>
      <c r="K863" s="289"/>
      <c r="L863" s="289"/>
      <c r="M863" s="289"/>
      <c r="N863" s="289"/>
      <c r="O863" s="289"/>
      <c r="P863" s="289"/>
      <c r="Q863" s="289"/>
      <c r="R863" s="289"/>
      <c r="S863" s="273">
        <v>862</v>
      </c>
    </row>
    <row r="864" spans="1:19" s="87" customFormat="1" ht="16.5">
      <c r="A864" s="274" t="str">
        <f>IFERROR(IF(J864&lt;&gt;"",MAX($A$1:A863)+1,""),"")</f>
        <v/>
      </c>
      <c r="B864" s="275" t="str">
        <f>IFERROR(IF(J864="","",_xlfn.CONCAT($Y$2,_xlfn.CONCAT(IF(LEN(ドッグキャリー!$K$2)=1,0,""),ドッグキャリー!$K$2,_xlfn.CONCAT(IF(LEN(ドッグキャリー!$N$2)=1,0,""),ドッグキャリー!$N$2)))),"")</f>
        <v/>
      </c>
      <c r="C864" s="288"/>
      <c r="D864" s="288"/>
      <c r="E864" s="288"/>
      <c r="F864" s="289"/>
      <c r="G864" s="289"/>
      <c r="H864" s="289"/>
      <c r="I864" s="290" t="str">
        <f>IF(リード・アクセサリー!N44=0,"",リード・アクセサリー!E44)</f>
        <v/>
      </c>
      <c r="J864" s="288" t="str">
        <f>IFERROR(IF(リード・アクセサリー!N44=0,"",リード・アクセサリー!N44),"")</f>
        <v/>
      </c>
      <c r="K864" s="289"/>
      <c r="L864" s="289"/>
      <c r="M864" s="289"/>
      <c r="N864" s="289"/>
      <c r="O864" s="289"/>
      <c r="P864" s="289"/>
      <c r="Q864" s="289"/>
      <c r="R864" s="289"/>
      <c r="S864" s="273">
        <v>863</v>
      </c>
    </row>
    <row r="865" spans="1:19" s="87" customFormat="1" ht="16.5">
      <c r="A865" s="274" t="str">
        <f>IFERROR(IF(J865&lt;&gt;"",MAX($A$1:A864)+1,""),"")</f>
        <v/>
      </c>
      <c r="B865" s="275" t="str">
        <f>IFERROR(IF(J865="","",_xlfn.CONCAT($Y$2,_xlfn.CONCAT(IF(LEN(ドッグキャリー!$K$2)=1,0,""),ドッグキャリー!$K$2,_xlfn.CONCAT(IF(LEN(ドッグキャリー!$N$2)=1,0,""),ドッグキャリー!$N$2)))),"")</f>
        <v/>
      </c>
      <c r="C865" s="288"/>
      <c r="D865" s="288"/>
      <c r="E865" s="288"/>
      <c r="F865" s="289"/>
      <c r="G865" s="289"/>
      <c r="H865" s="289"/>
      <c r="I865" s="290" t="str">
        <f>IF(リード・アクセサリー!N45=0,"",リード・アクセサリー!E45)</f>
        <v/>
      </c>
      <c r="J865" s="288" t="str">
        <f>IFERROR(IF(リード・アクセサリー!N45=0,"",リード・アクセサリー!N45),"")</f>
        <v/>
      </c>
      <c r="K865" s="289"/>
      <c r="L865" s="289"/>
      <c r="M865" s="289"/>
      <c r="N865" s="289"/>
      <c r="O865" s="289"/>
      <c r="P865" s="289"/>
      <c r="Q865" s="289"/>
      <c r="R865" s="289"/>
      <c r="S865" s="273">
        <v>864</v>
      </c>
    </row>
    <row r="866" spans="1:19" s="87" customFormat="1" ht="16.5">
      <c r="A866" s="274" t="str">
        <f>IFERROR(IF(J866&lt;&gt;"",MAX($A$1:A865)+1,""),"")</f>
        <v/>
      </c>
      <c r="B866" s="275" t="str">
        <f>IFERROR(IF(J866="","",_xlfn.CONCAT($Y$2,_xlfn.CONCAT(IF(LEN(ドッグキャリー!$K$2)=1,0,""),ドッグキャリー!$K$2,_xlfn.CONCAT(IF(LEN(ドッグキャリー!$N$2)=1,0,""),ドッグキャリー!$N$2)))),"")</f>
        <v/>
      </c>
      <c r="C866" s="288"/>
      <c r="D866" s="288"/>
      <c r="E866" s="288"/>
      <c r="F866" s="289"/>
      <c r="G866" s="289"/>
      <c r="H866" s="289"/>
      <c r="I866" s="290" t="str">
        <f>IF(リード・アクセサリー!N46=0,"",リード・アクセサリー!E46)</f>
        <v/>
      </c>
      <c r="J866" s="288" t="str">
        <f>IFERROR(IF(リード・アクセサリー!N46=0,"",リード・アクセサリー!N46),"")</f>
        <v/>
      </c>
      <c r="K866" s="289"/>
      <c r="L866" s="289"/>
      <c r="M866" s="289"/>
      <c r="N866" s="289"/>
      <c r="O866" s="289"/>
      <c r="P866" s="289"/>
      <c r="Q866" s="289"/>
      <c r="R866" s="289"/>
      <c r="S866" s="273">
        <v>865</v>
      </c>
    </row>
    <row r="867" spans="1:19" s="87" customFormat="1" ht="16.5">
      <c r="A867" s="274" t="str">
        <f>IFERROR(IF(J867&lt;&gt;"",MAX($A$1:A866)+1,""),"")</f>
        <v/>
      </c>
      <c r="B867" s="275" t="str">
        <f>IFERROR(IF(J867="","",_xlfn.CONCAT($Y$2,_xlfn.CONCAT(IF(LEN(ドッグキャリー!$K$2)=1,0,""),ドッグキャリー!$K$2,_xlfn.CONCAT(IF(LEN(ドッグキャリー!$N$2)=1,0,""),ドッグキャリー!$N$2)))),"")</f>
        <v/>
      </c>
      <c r="C867" s="288"/>
      <c r="D867" s="288"/>
      <c r="E867" s="288"/>
      <c r="F867" s="289"/>
      <c r="G867" s="289"/>
      <c r="H867" s="289"/>
      <c r="I867" s="290" t="str">
        <f>IF(リード・アクセサリー!N47=0,"",リード・アクセサリー!E47)</f>
        <v/>
      </c>
      <c r="J867" s="288" t="str">
        <f>IFERROR(IF(リード・アクセサリー!N47=0,"",リード・アクセサリー!N47),"")</f>
        <v/>
      </c>
      <c r="K867" s="289"/>
      <c r="L867" s="289"/>
      <c r="M867" s="289"/>
      <c r="N867" s="289"/>
      <c r="O867" s="289"/>
      <c r="P867" s="289"/>
      <c r="Q867" s="289"/>
      <c r="R867" s="289"/>
      <c r="S867" s="273">
        <v>866</v>
      </c>
    </row>
    <row r="868" spans="1:19" s="87" customFormat="1" ht="16.5">
      <c r="A868" s="274" t="str">
        <f>IFERROR(IF(J868&lt;&gt;"",MAX($A$1:A867)+1,""),"")</f>
        <v/>
      </c>
      <c r="B868" s="275" t="str">
        <f>IFERROR(IF(J868="","",_xlfn.CONCAT($Y$2,_xlfn.CONCAT(IF(LEN(ドッグキャリー!$K$2)=1,0,""),ドッグキャリー!$K$2,_xlfn.CONCAT(IF(LEN(ドッグキャリー!$N$2)=1,0,""),ドッグキャリー!$N$2)))),"")</f>
        <v/>
      </c>
      <c r="C868" s="288"/>
      <c r="D868" s="288"/>
      <c r="E868" s="288"/>
      <c r="F868" s="289"/>
      <c r="G868" s="289"/>
      <c r="H868" s="289"/>
      <c r="I868" s="290" t="str">
        <f>IF(リード・アクセサリー!N48=0,"",リード・アクセサリー!E48)</f>
        <v/>
      </c>
      <c r="J868" s="288" t="str">
        <f>IFERROR(IF(リード・アクセサリー!N48=0,"",リード・アクセサリー!N48),"")</f>
        <v/>
      </c>
      <c r="K868" s="289"/>
      <c r="L868" s="289"/>
      <c r="M868" s="289"/>
      <c r="N868" s="289"/>
      <c r="O868" s="289"/>
      <c r="P868" s="289"/>
      <c r="Q868" s="289"/>
      <c r="R868" s="289"/>
      <c r="S868" s="273">
        <v>867</v>
      </c>
    </row>
    <row r="869" spans="1:19" s="87" customFormat="1" ht="16.5">
      <c r="A869" s="274" t="str">
        <f>IFERROR(IF(J869&lt;&gt;"",MAX($A$1:A868)+1,""),"")</f>
        <v/>
      </c>
      <c r="B869" s="275" t="str">
        <f>IFERROR(IF(J869="","",_xlfn.CONCAT($Y$2,_xlfn.CONCAT(IF(LEN(ドッグキャリー!$K$2)=1,0,""),ドッグキャリー!$K$2,_xlfn.CONCAT(IF(LEN(ドッグキャリー!$N$2)=1,0,""),ドッグキャリー!$N$2)))),"")</f>
        <v/>
      </c>
      <c r="C869" s="288"/>
      <c r="D869" s="288"/>
      <c r="E869" s="288"/>
      <c r="F869" s="289"/>
      <c r="G869" s="289"/>
      <c r="H869" s="289"/>
      <c r="I869" s="290" t="str">
        <f>IF(リード・アクセサリー!N49=0,"",リード・アクセサリー!E49)</f>
        <v/>
      </c>
      <c r="J869" s="288" t="str">
        <f>IFERROR(IF(リード・アクセサリー!N49=0,"",リード・アクセサリー!N49),"")</f>
        <v/>
      </c>
      <c r="K869" s="289"/>
      <c r="L869" s="289"/>
      <c r="M869" s="289"/>
      <c r="N869" s="289"/>
      <c r="O869" s="289"/>
      <c r="P869" s="289"/>
      <c r="Q869" s="289"/>
      <c r="R869" s="289"/>
      <c r="S869" s="273">
        <v>868</v>
      </c>
    </row>
    <row r="870" spans="1:19" s="84" customFormat="1" ht="16.5">
      <c r="A870" s="274" t="str">
        <f>IFERROR(IF(J870&lt;&gt;"",MAX($A$1:A869)+1,""),"")</f>
        <v/>
      </c>
      <c r="B870" s="275" t="str">
        <f>IFERROR(IF(J870="","",_xlfn.CONCAT($Y$2,_xlfn.CONCAT(IF(LEN(ドッグキャリー!$K$2)=1,0,""),ドッグキャリー!$K$2,_xlfn.CONCAT(IF(LEN(ドッグキャリー!$N$2)=1,0,""),ドッグキャリー!$N$2)))),"")</f>
        <v/>
      </c>
      <c r="C870" s="288"/>
      <c r="D870" s="288"/>
      <c r="E870" s="288"/>
      <c r="F870" s="289"/>
      <c r="G870" s="289"/>
      <c r="H870" s="289"/>
      <c r="I870" s="290" t="str">
        <f>IF(リード・アクセサリー!N50=0,"",リード・アクセサリー!E50)</f>
        <v/>
      </c>
      <c r="J870" s="288" t="str">
        <f>IFERROR(IF(リード・アクセサリー!N50=0,"",リード・アクセサリー!N50),"")</f>
        <v/>
      </c>
      <c r="K870" s="289"/>
      <c r="L870" s="289"/>
      <c r="M870" s="289"/>
      <c r="N870" s="289"/>
      <c r="O870" s="289"/>
      <c r="P870" s="289"/>
      <c r="Q870" s="289"/>
      <c r="R870" s="289"/>
      <c r="S870" s="273">
        <v>869</v>
      </c>
    </row>
    <row r="871" spans="1:19" s="84" customFormat="1" ht="16.5">
      <c r="A871" s="274" t="str">
        <f>IFERROR(IF(J871&lt;&gt;"",MAX($A$1:A870)+1,""),"")</f>
        <v/>
      </c>
      <c r="B871" s="275" t="str">
        <f>IFERROR(IF(J871="","",_xlfn.CONCAT($Y$2,_xlfn.CONCAT(IF(LEN(ドッグキャリー!$K$2)=1,0,""),ドッグキャリー!$K$2,_xlfn.CONCAT(IF(LEN(ドッグキャリー!$N$2)=1,0,""),ドッグキャリー!$N$2)))),"")</f>
        <v/>
      </c>
      <c r="C871" s="288"/>
      <c r="D871" s="288"/>
      <c r="E871" s="288"/>
      <c r="F871" s="289"/>
      <c r="G871" s="289"/>
      <c r="H871" s="289"/>
      <c r="I871" s="290" t="str">
        <f>IF(リード・アクセサリー!N51=0,"",リード・アクセサリー!E51)</f>
        <v/>
      </c>
      <c r="J871" s="288" t="str">
        <f>IFERROR(IF(リード・アクセサリー!N51=0,"",リード・アクセサリー!N51),"")</f>
        <v/>
      </c>
      <c r="K871" s="289"/>
      <c r="L871" s="289"/>
      <c r="M871" s="289"/>
      <c r="N871" s="289"/>
      <c r="O871" s="289"/>
      <c r="P871" s="289"/>
      <c r="Q871" s="289"/>
      <c r="R871" s="289"/>
      <c r="S871" s="273">
        <v>870</v>
      </c>
    </row>
    <row r="872" spans="1:19" s="84" customFormat="1" ht="16.5">
      <c r="A872" s="274" t="str">
        <f>IFERROR(IF(J872&lt;&gt;"",MAX($A$1:A871)+1,""),"")</f>
        <v/>
      </c>
      <c r="B872" s="275" t="str">
        <f>IFERROR(IF(J872="","",_xlfn.CONCAT($Y$2,_xlfn.CONCAT(IF(LEN(ドッグキャリー!$K$2)=1,0,""),ドッグキャリー!$K$2,_xlfn.CONCAT(IF(LEN(ドッグキャリー!$N$2)=1,0,""),ドッグキャリー!$N$2)))),"")</f>
        <v/>
      </c>
      <c r="C872" s="288"/>
      <c r="D872" s="288"/>
      <c r="E872" s="288"/>
      <c r="F872" s="289"/>
      <c r="G872" s="289"/>
      <c r="H872" s="289"/>
      <c r="I872" s="290" t="str">
        <f>IF(リード・アクセサリー!N52=0,"",リード・アクセサリー!E52)</f>
        <v/>
      </c>
      <c r="J872" s="288" t="str">
        <f>IFERROR(IF(リード・アクセサリー!N52=0,"",リード・アクセサリー!N52),"")</f>
        <v/>
      </c>
      <c r="K872" s="289"/>
      <c r="L872" s="289"/>
      <c r="M872" s="289"/>
      <c r="N872" s="289"/>
      <c r="O872" s="289"/>
      <c r="P872" s="289"/>
      <c r="Q872" s="289"/>
      <c r="R872" s="289"/>
      <c r="S872" s="273">
        <v>871</v>
      </c>
    </row>
    <row r="873" spans="1:19" s="84" customFormat="1" ht="16.5">
      <c r="A873" s="274" t="str">
        <f>IFERROR(IF(J873&lt;&gt;"",MAX($A$1:A872)+1,""),"")</f>
        <v/>
      </c>
      <c r="B873" s="275" t="str">
        <f>IFERROR(IF(J873="","",_xlfn.CONCAT($Y$2,_xlfn.CONCAT(IF(LEN(ドッグキャリー!$K$2)=1,0,""),ドッグキャリー!$K$2,_xlfn.CONCAT(IF(LEN(ドッグキャリー!$N$2)=1,0,""),ドッグキャリー!$N$2)))),"")</f>
        <v/>
      </c>
      <c r="C873" s="288"/>
      <c r="D873" s="288"/>
      <c r="E873" s="288"/>
      <c r="F873" s="289"/>
      <c r="G873" s="289"/>
      <c r="H873" s="289"/>
      <c r="I873" s="290" t="str">
        <f>IF(リード・アクセサリー!N53=0,"",リード・アクセサリー!E53)</f>
        <v/>
      </c>
      <c r="J873" s="288" t="str">
        <f>IFERROR(IF(リード・アクセサリー!N53=0,"",リード・アクセサリー!N53),"")</f>
        <v/>
      </c>
      <c r="K873" s="289"/>
      <c r="L873" s="289"/>
      <c r="M873" s="289"/>
      <c r="N873" s="289"/>
      <c r="O873" s="289"/>
      <c r="P873" s="289"/>
      <c r="Q873" s="289"/>
      <c r="R873" s="289"/>
      <c r="S873" s="273">
        <v>872</v>
      </c>
    </row>
    <row r="874" spans="1:19" s="84" customFormat="1" ht="16.5">
      <c r="A874" s="274" t="str">
        <f>IFERROR(IF(J874&lt;&gt;"",MAX($A$1:A873)+1,""),"")</f>
        <v/>
      </c>
      <c r="B874" s="275" t="str">
        <f>IFERROR(IF(J874="","",_xlfn.CONCAT($Y$2,_xlfn.CONCAT(IF(LEN(ドッグキャリー!$K$2)=1,0,""),ドッグキャリー!$K$2,_xlfn.CONCAT(IF(LEN(ドッグキャリー!$N$2)=1,0,""),ドッグキャリー!$N$2)))),"")</f>
        <v/>
      </c>
      <c r="C874" s="288"/>
      <c r="D874" s="288"/>
      <c r="E874" s="288"/>
      <c r="F874" s="289"/>
      <c r="G874" s="289"/>
      <c r="H874" s="289"/>
      <c r="I874" s="290" t="str">
        <f>IF(リード・アクセサリー!N54=0,"",リード・アクセサリー!E54)</f>
        <v/>
      </c>
      <c r="J874" s="288" t="str">
        <f>IFERROR(IF(リード・アクセサリー!N54=0,"",リード・アクセサリー!N54),"")</f>
        <v/>
      </c>
      <c r="K874" s="289"/>
      <c r="L874" s="289"/>
      <c r="M874" s="289"/>
      <c r="N874" s="289"/>
      <c r="O874" s="289"/>
      <c r="P874" s="289"/>
      <c r="Q874" s="289"/>
      <c r="R874" s="289"/>
      <c r="S874" s="273">
        <v>873</v>
      </c>
    </row>
    <row r="875" spans="1:19" s="84" customFormat="1" ht="16.5">
      <c r="A875" s="274" t="str">
        <f>IFERROR(IF(J875&lt;&gt;"",MAX($A$1:A874)+1,""),"")</f>
        <v/>
      </c>
      <c r="B875" s="275" t="str">
        <f>IFERROR(IF(J875="","",_xlfn.CONCAT($Y$2,_xlfn.CONCAT(IF(LEN(ドッグキャリー!$K$2)=1,0,""),ドッグキャリー!$K$2,_xlfn.CONCAT(IF(LEN(ドッグキャリー!$N$2)=1,0,""),ドッグキャリー!$N$2)))),"")</f>
        <v/>
      </c>
      <c r="C875" s="288"/>
      <c r="D875" s="288"/>
      <c r="E875" s="288"/>
      <c r="F875" s="289"/>
      <c r="G875" s="289"/>
      <c r="H875" s="289"/>
      <c r="I875" s="290" t="str">
        <f>IF(リード・アクセサリー!N55=0,"",リード・アクセサリー!E55)</f>
        <v/>
      </c>
      <c r="J875" s="288" t="str">
        <f>IFERROR(IF(リード・アクセサリー!N55=0,"",リード・アクセサリー!N55),"")</f>
        <v/>
      </c>
      <c r="K875" s="289"/>
      <c r="L875" s="289"/>
      <c r="M875" s="289"/>
      <c r="N875" s="289"/>
      <c r="O875" s="289"/>
      <c r="P875" s="289"/>
      <c r="Q875" s="289"/>
      <c r="R875" s="289"/>
      <c r="S875" s="273">
        <v>874</v>
      </c>
    </row>
    <row r="876" spans="1:19" s="84" customFormat="1" ht="16.5">
      <c r="A876" s="274" t="str">
        <f>IFERROR(IF(J876&lt;&gt;"",MAX($A$1:A875)+1,""),"")</f>
        <v/>
      </c>
      <c r="B876" s="275" t="str">
        <f>IFERROR(IF(J876="","",_xlfn.CONCAT($Y$2,_xlfn.CONCAT(IF(LEN(ドッグキャリー!$K$2)=1,0,""),ドッグキャリー!$K$2,_xlfn.CONCAT(IF(LEN(ドッグキャリー!$N$2)=1,0,""),ドッグキャリー!$N$2)))),"")</f>
        <v/>
      </c>
      <c r="C876" s="288"/>
      <c r="D876" s="288"/>
      <c r="E876" s="288"/>
      <c r="F876" s="289"/>
      <c r="G876" s="289"/>
      <c r="H876" s="289"/>
      <c r="I876" s="290" t="str">
        <f>IF(リード・アクセサリー!N56=0,"",リード・アクセサリー!E56)</f>
        <v/>
      </c>
      <c r="J876" s="288" t="str">
        <f>IFERROR(IF(リード・アクセサリー!N56=0,"",リード・アクセサリー!N56),"")</f>
        <v/>
      </c>
      <c r="K876" s="289"/>
      <c r="L876" s="289"/>
      <c r="M876" s="289"/>
      <c r="N876" s="289"/>
      <c r="O876" s="289"/>
      <c r="P876" s="289"/>
      <c r="Q876" s="289"/>
      <c r="R876" s="289"/>
      <c r="S876" s="273">
        <v>875</v>
      </c>
    </row>
    <row r="877" spans="1:19" s="84" customFormat="1" ht="16.5">
      <c r="A877" s="274" t="str">
        <f>IFERROR(IF(J877&lt;&gt;"",MAX($A$1:A876)+1,""),"")</f>
        <v/>
      </c>
      <c r="B877" s="275" t="str">
        <f>IFERROR(IF(J877="","",_xlfn.CONCAT($Y$2,_xlfn.CONCAT(IF(LEN(ドッグキャリー!$K$2)=1,0,""),ドッグキャリー!$K$2,_xlfn.CONCAT(IF(LEN(ドッグキャリー!$N$2)=1,0,""),ドッグキャリー!$N$2)))),"")</f>
        <v/>
      </c>
      <c r="C877" s="288"/>
      <c r="D877" s="288"/>
      <c r="E877" s="288"/>
      <c r="F877" s="289"/>
      <c r="G877" s="289"/>
      <c r="H877" s="289"/>
      <c r="I877" s="290" t="str">
        <f>IF(リード・アクセサリー!N57=0,"",リード・アクセサリー!E57)</f>
        <v/>
      </c>
      <c r="J877" s="288" t="str">
        <f>IFERROR(IF(リード・アクセサリー!N57=0,"",リード・アクセサリー!N57),"")</f>
        <v/>
      </c>
      <c r="K877" s="289"/>
      <c r="L877" s="289"/>
      <c r="M877" s="289"/>
      <c r="N877" s="289"/>
      <c r="O877" s="289"/>
      <c r="P877" s="289"/>
      <c r="Q877" s="289"/>
      <c r="R877" s="289"/>
      <c r="S877" s="273">
        <v>876</v>
      </c>
    </row>
    <row r="878" spans="1:19" s="84" customFormat="1" ht="16.5">
      <c r="A878" s="274" t="str">
        <f>IFERROR(IF(J878&lt;&gt;"",MAX($A$1:A877)+1,""),"")</f>
        <v/>
      </c>
      <c r="B878" s="275" t="str">
        <f>IFERROR(IF(J878="","",_xlfn.CONCAT($Y$2,_xlfn.CONCAT(IF(LEN(ドッグキャリー!$K$2)=1,0,""),ドッグキャリー!$K$2,_xlfn.CONCAT(IF(LEN(ドッグキャリー!$N$2)=1,0,""),ドッグキャリー!$N$2)))),"")</f>
        <v/>
      </c>
      <c r="C878" s="288"/>
      <c r="D878" s="288"/>
      <c r="E878" s="288"/>
      <c r="F878" s="289"/>
      <c r="G878" s="289"/>
      <c r="H878" s="289"/>
      <c r="I878" s="290" t="str">
        <f>IF(リード・アクセサリー!N58=0,"",リード・アクセサリー!E58)</f>
        <v/>
      </c>
      <c r="J878" s="288" t="str">
        <f>IFERROR(IF(リード・アクセサリー!N58=0,"",リード・アクセサリー!N58),"")</f>
        <v/>
      </c>
      <c r="K878" s="289"/>
      <c r="L878" s="289"/>
      <c r="M878" s="289"/>
      <c r="N878" s="289"/>
      <c r="O878" s="289"/>
      <c r="P878" s="289"/>
      <c r="Q878" s="289"/>
      <c r="R878" s="289"/>
      <c r="S878" s="273">
        <v>877</v>
      </c>
    </row>
    <row r="879" spans="1:19" s="84" customFormat="1" ht="16.5">
      <c r="A879" s="274" t="str">
        <f>IFERROR(IF(J879&lt;&gt;"",MAX($A$1:A878)+1,""),"")</f>
        <v/>
      </c>
      <c r="B879" s="275" t="str">
        <f>IFERROR(IF(J879="","",_xlfn.CONCAT($Y$2,_xlfn.CONCAT(IF(LEN(ドッグキャリー!$K$2)=1,0,""),ドッグキャリー!$K$2,_xlfn.CONCAT(IF(LEN(ドッグキャリー!$N$2)=1,0,""),ドッグキャリー!$N$2)))),"")</f>
        <v/>
      </c>
      <c r="C879" s="288"/>
      <c r="D879" s="288"/>
      <c r="E879" s="288"/>
      <c r="F879" s="289"/>
      <c r="G879" s="289"/>
      <c r="H879" s="289"/>
      <c r="I879" s="290" t="str">
        <f>IF(リード・アクセサリー!N59=0,"",リード・アクセサリー!E59)</f>
        <v/>
      </c>
      <c r="J879" s="288" t="str">
        <f>IFERROR(IF(リード・アクセサリー!N59=0,"",リード・アクセサリー!N59),"")</f>
        <v/>
      </c>
      <c r="K879" s="289"/>
      <c r="L879" s="289"/>
      <c r="M879" s="289"/>
      <c r="N879" s="289"/>
      <c r="O879" s="289"/>
      <c r="P879" s="289"/>
      <c r="Q879" s="289"/>
      <c r="R879" s="289"/>
      <c r="S879" s="273">
        <v>878</v>
      </c>
    </row>
    <row r="880" spans="1:19" s="84" customFormat="1" ht="16.5">
      <c r="A880" s="274" t="str">
        <f>IFERROR(IF(J880&lt;&gt;"",MAX($A$1:A879)+1,""),"")</f>
        <v/>
      </c>
      <c r="B880" s="275" t="str">
        <f>IFERROR(IF(J880="","",_xlfn.CONCAT($Y$2,_xlfn.CONCAT(IF(LEN(ドッグキャリー!$K$2)=1,0,""),ドッグキャリー!$K$2,_xlfn.CONCAT(IF(LEN(ドッグキャリー!$N$2)=1,0,""),ドッグキャリー!$N$2)))),"")</f>
        <v/>
      </c>
      <c r="C880" s="288"/>
      <c r="D880" s="288"/>
      <c r="E880" s="288"/>
      <c r="F880" s="289"/>
      <c r="G880" s="289"/>
      <c r="H880" s="289"/>
      <c r="I880" s="290" t="str">
        <f>IF(リード・アクセサリー!N60=0,"",リード・アクセサリー!E60)</f>
        <v/>
      </c>
      <c r="J880" s="288" t="str">
        <f>IFERROR(IF(リード・アクセサリー!N60=0,"",リード・アクセサリー!N60),"")</f>
        <v/>
      </c>
      <c r="K880" s="289"/>
      <c r="L880" s="289"/>
      <c r="M880" s="289"/>
      <c r="N880" s="289"/>
      <c r="O880" s="289"/>
      <c r="P880" s="289"/>
      <c r="Q880" s="289"/>
      <c r="R880" s="289"/>
      <c r="S880" s="273">
        <v>879</v>
      </c>
    </row>
    <row r="881" spans="1:19" s="84" customFormat="1" ht="16.5">
      <c r="A881" s="274" t="str">
        <f>IFERROR(IF(J881&lt;&gt;"",MAX($A$1:A880)+1,""),"")</f>
        <v/>
      </c>
      <c r="B881" s="275" t="str">
        <f>IFERROR(IF(J881="","",_xlfn.CONCAT($Y$2,_xlfn.CONCAT(IF(LEN(ドッグキャリー!$K$2)=1,0,""),ドッグキャリー!$K$2,_xlfn.CONCAT(IF(LEN(ドッグキャリー!$N$2)=1,0,""),ドッグキャリー!$N$2)))),"")</f>
        <v/>
      </c>
      <c r="C881" s="288"/>
      <c r="D881" s="288"/>
      <c r="E881" s="288"/>
      <c r="F881" s="289"/>
      <c r="G881" s="289"/>
      <c r="H881" s="289"/>
      <c r="I881" s="290" t="str">
        <f>IF(リード・アクセサリー!N61=0,"",リード・アクセサリー!E61)</f>
        <v/>
      </c>
      <c r="J881" s="288" t="str">
        <f>IFERROR(IF(リード・アクセサリー!N61=0,"",リード・アクセサリー!N61),"")</f>
        <v/>
      </c>
      <c r="K881" s="289"/>
      <c r="L881" s="289"/>
      <c r="M881" s="289"/>
      <c r="N881" s="289"/>
      <c r="O881" s="289"/>
      <c r="P881" s="289"/>
      <c r="Q881" s="289"/>
      <c r="R881" s="289"/>
      <c r="S881" s="273">
        <v>880</v>
      </c>
    </row>
    <row r="882" spans="1:19" s="84" customFormat="1" ht="16.5">
      <c r="A882" s="274" t="str">
        <f>IFERROR(IF(J882&lt;&gt;"",MAX($A$1:A881)+1,""),"")</f>
        <v/>
      </c>
      <c r="B882" s="275" t="str">
        <f>IFERROR(IF(J882="","",_xlfn.CONCAT($Y$2,_xlfn.CONCAT(IF(LEN(ドッグキャリー!$K$2)=1,0,""),ドッグキャリー!$K$2,_xlfn.CONCAT(IF(LEN(ドッグキャリー!$N$2)=1,0,""),ドッグキャリー!$N$2)))),"")</f>
        <v/>
      </c>
      <c r="C882" s="288"/>
      <c r="D882" s="288"/>
      <c r="E882" s="288"/>
      <c r="F882" s="289"/>
      <c r="G882" s="289"/>
      <c r="H882" s="289"/>
      <c r="I882" s="290" t="str">
        <f>IF(リード・アクセサリー!N62=0,"",リード・アクセサリー!E62)</f>
        <v/>
      </c>
      <c r="J882" s="288" t="str">
        <f>IFERROR(IF(リード・アクセサリー!N62=0,"",リード・アクセサリー!N62),"")</f>
        <v/>
      </c>
      <c r="K882" s="289"/>
      <c r="L882" s="289"/>
      <c r="M882" s="289"/>
      <c r="N882" s="289"/>
      <c r="O882" s="289"/>
      <c r="P882" s="289"/>
      <c r="Q882" s="289"/>
      <c r="R882" s="289"/>
      <c r="S882" s="273">
        <v>881</v>
      </c>
    </row>
    <row r="883" spans="1:19" s="84" customFormat="1" ht="16.5">
      <c r="A883" s="274" t="str">
        <f>IFERROR(IF(J883&lt;&gt;"",MAX($A$1:A882)+1,""),"")</f>
        <v/>
      </c>
      <c r="B883" s="275" t="str">
        <f>IFERROR(IF(J883="","",_xlfn.CONCAT($Y$2,_xlfn.CONCAT(IF(LEN(ドッグキャリー!$K$2)=1,0,""),ドッグキャリー!$K$2,_xlfn.CONCAT(IF(LEN(ドッグキャリー!$N$2)=1,0,""),ドッグキャリー!$N$2)))),"")</f>
        <v/>
      </c>
      <c r="C883" s="288"/>
      <c r="D883" s="288"/>
      <c r="E883" s="288"/>
      <c r="F883" s="289"/>
      <c r="G883" s="289"/>
      <c r="H883" s="289"/>
      <c r="I883" s="290" t="str">
        <f>IF(リード・アクセサリー!N63=0,"",リード・アクセサリー!E63)</f>
        <v/>
      </c>
      <c r="J883" s="288" t="str">
        <f>IFERROR(IF(リード・アクセサリー!N63=0,"",リード・アクセサリー!N63),"")</f>
        <v/>
      </c>
      <c r="K883" s="289"/>
      <c r="L883" s="289"/>
      <c r="M883" s="289"/>
      <c r="N883" s="289"/>
      <c r="O883" s="289"/>
      <c r="P883" s="289"/>
      <c r="Q883" s="289"/>
      <c r="R883" s="289"/>
      <c r="S883" s="273">
        <v>882</v>
      </c>
    </row>
    <row r="884" spans="1:19" s="84" customFormat="1" ht="16.5">
      <c r="A884" s="274" t="str">
        <f>IFERROR(IF(J884&lt;&gt;"",MAX($A$1:A883)+1,""),"")</f>
        <v/>
      </c>
      <c r="B884" s="275" t="str">
        <f>IFERROR(IF(J884="","",_xlfn.CONCAT($Y$2,_xlfn.CONCAT(IF(LEN(ドッグキャリー!$K$2)=1,0,""),ドッグキャリー!$K$2,_xlfn.CONCAT(IF(LEN(ドッグキャリー!$N$2)=1,0,""),ドッグキャリー!$N$2)))),"")</f>
        <v/>
      </c>
      <c r="C884" s="288"/>
      <c r="D884" s="288"/>
      <c r="E884" s="288"/>
      <c r="F884" s="289"/>
      <c r="G884" s="289"/>
      <c r="H884" s="289"/>
      <c r="I884" s="290" t="str">
        <f>IF(リード・アクセサリー!N64=0,"",リード・アクセサリー!E64)</f>
        <v/>
      </c>
      <c r="J884" s="288" t="str">
        <f>IFERROR(IF(リード・アクセサリー!N64=0,"",リード・アクセサリー!N64),"")</f>
        <v/>
      </c>
      <c r="K884" s="289"/>
      <c r="L884" s="289"/>
      <c r="M884" s="289"/>
      <c r="N884" s="289"/>
      <c r="O884" s="289"/>
      <c r="P884" s="289"/>
      <c r="Q884" s="289"/>
      <c r="R884" s="289"/>
      <c r="S884" s="273">
        <v>883</v>
      </c>
    </row>
    <row r="885" spans="1:19" s="84" customFormat="1" ht="16.5">
      <c r="A885" s="274" t="str">
        <f>IFERROR(IF(J885&lt;&gt;"",MAX($A$1:A884)+1,""),"")</f>
        <v/>
      </c>
      <c r="B885" s="275" t="str">
        <f>IFERROR(IF(J885="","",_xlfn.CONCAT($Y$2,_xlfn.CONCAT(IF(LEN(ドッグキャリー!$K$2)=1,0,""),ドッグキャリー!$K$2,_xlfn.CONCAT(IF(LEN(ドッグキャリー!$N$2)=1,0,""),ドッグキャリー!$N$2)))),"")</f>
        <v/>
      </c>
      <c r="C885" s="288"/>
      <c r="D885" s="288"/>
      <c r="E885" s="288"/>
      <c r="F885" s="289"/>
      <c r="G885" s="289"/>
      <c r="H885" s="289"/>
      <c r="I885" s="290" t="str">
        <f>IF(リード・アクセサリー!N65=0,"",リード・アクセサリー!E65)</f>
        <v/>
      </c>
      <c r="J885" s="288" t="str">
        <f>IFERROR(IF(リード・アクセサリー!N65=0,"",リード・アクセサリー!N65),"")</f>
        <v/>
      </c>
      <c r="K885" s="289"/>
      <c r="L885" s="289"/>
      <c r="M885" s="289"/>
      <c r="N885" s="289"/>
      <c r="O885" s="289"/>
      <c r="P885" s="289"/>
      <c r="Q885" s="289"/>
      <c r="R885" s="289"/>
      <c r="S885" s="273">
        <v>884</v>
      </c>
    </row>
    <row r="886" spans="1:19" s="84" customFormat="1" ht="16.5">
      <c r="A886" s="274" t="str">
        <f>IFERROR(IF(J886&lt;&gt;"",MAX($A$1:A885)+1,""),"")</f>
        <v/>
      </c>
      <c r="B886" s="275" t="str">
        <f>IFERROR(IF(J886="","",_xlfn.CONCAT($Y$2,_xlfn.CONCAT(IF(LEN(ドッグキャリー!$K$2)=1,0,""),ドッグキャリー!$K$2,_xlfn.CONCAT(IF(LEN(ドッグキャリー!$N$2)=1,0,""),ドッグキャリー!$N$2)))),"")</f>
        <v/>
      </c>
      <c r="C886" s="288"/>
      <c r="D886" s="288"/>
      <c r="E886" s="288"/>
      <c r="F886" s="289"/>
      <c r="G886" s="289"/>
      <c r="H886" s="289"/>
      <c r="I886" s="290" t="str">
        <f>IF(リード・アクセサリー!N66=0,"",リード・アクセサリー!E66)</f>
        <v/>
      </c>
      <c r="J886" s="288" t="str">
        <f>IFERROR(IF(リード・アクセサリー!N66=0,"",リード・アクセサリー!N66),"")</f>
        <v/>
      </c>
      <c r="K886" s="289"/>
      <c r="L886" s="289"/>
      <c r="M886" s="289"/>
      <c r="N886" s="289"/>
      <c r="O886" s="289"/>
      <c r="P886" s="289"/>
      <c r="Q886" s="289"/>
      <c r="R886" s="289"/>
      <c r="S886" s="273">
        <v>885</v>
      </c>
    </row>
    <row r="887" spans="1:19" s="84" customFormat="1" ht="16.5">
      <c r="A887" s="274" t="str">
        <f>IFERROR(IF(J887&lt;&gt;"",MAX($A$1:A886)+1,""),"")</f>
        <v/>
      </c>
      <c r="B887" s="275" t="str">
        <f>IFERROR(IF(J887="","",_xlfn.CONCAT($Y$2,_xlfn.CONCAT(IF(LEN(ドッグキャリー!$K$2)=1,0,""),ドッグキャリー!$K$2,_xlfn.CONCAT(IF(LEN(ドッグキャリー!$N$2)=1,0,""),ドッグキャリー!$N$2)))),"")</f>
        <v/>
      </c>
      <c r="C887" s="288"/>
      <c r="D887" s="288"/>
      <c r="E887" s="288"/>
      <c r="F887" s="289"/>
      <c r="G887" s="289"/>
      <c r="H887" s="289"/>
      <c r="I887" s="290" t="str">
        <f>IF(リード・アクセサリー!N67=0,"",リード・アクセサリー!E67)</f>
        <v/>
      </c>
      <c r="J887" s="288" t="str">
        <f>IFERROR(IF(リード・アクセサリー!N67=0,"",リード・アクセサリー!N67),"")</f>
        <v/>
      </c>
      <c r="K887" s="289"/>
      <c r="L887" s="289"/>
      <c r="M887" s="289"/>
      <c r="N887" s="289"/>
      <c r="O887" s="289"/>
      <c r="P887" s="289"/>
      <c r="Q887" s="289"/>
      <c r="R887" s="289"/>
      <c r="S887" s="273">
        <v>886</v>
      </c>
    </row>
    <row r="888" spans="1:19" s="84" customFormat="1" ht="16.5">
      <c r="A888" s="274" t="str">
        <f>IFERROR(IF(J888&lt;&gt;"",MAX($A$1:A887)+1,""),"")</f>
        <v/>
      </c>
      <c r="B888" s="275" t="str">
        <f>IFERROR(IF(J888="","",_xlfn.CONCAT($Y$2,_xlfn.CONCAT(IF(LEN(ドッグキャリー!$K$2)=1,0,""),ドッグキャリー!$K$2,_xlfn.CONCAT(IF(LEN(ドッグキャリー!$N$2)=1,0,""),ドッグキャリー!$N$2)))),"")</f>
        <v/>
      </c>
      <c r="C888" s="288"/>
      <c r="D888" s="288"/>
      <c r="E888" s="288"/>
      <c r="F888" s="289"/>
      <c r="G888" s="289"/>
      <c r="H888" s="289"/>
      <c r="I888" s="290" t="str">
        <f>IF(リード・アクセサリー!N68=0,"",リード・アクセサリー!E68)</f>
        <v/>
      </c>
      <c r="J888" s="288" t="str">
        <f>IFERROR(IF(リード・アクセサリー!N68=0,"",リード・アクセサリー!N68),"")</f>
        <v/>
      </c>
      <c r="K888" s="289"/>
      <c r="L888" s="289"/>
      <c r="M888" s="289"/>
      <c r="N888" s="289"/>
      <c r="O888" s="289"/>
      <c r="P888" s="289"/>
      <c r="Q888" s="289"/>
      <c r="R888" s="289"/>
      <c r="S888" s="273">
        <v>887</v>
      </c>
    </row>
    <row r="889" spans="1:19" s="84" customFormat="1" ht="16.5">
      <c r="A889" s="274" t="str">
        <f>IFERROR(IF(J889&lt;&gt;"",MAX($A$1:A888)+1,""),"")</f>
        <v/>
      </c>
      <c r="B889" s="275" t="str">
        <f>IFERROR(IF(J889="","",_xlfn.CONCAT($Y$2,_xlfn.CONCAT(IF(LEN(ドッグキャリー!$K$2)=1,0,""),ドッグキャリー!$K$2,_xlfn.CONCAT(IF(LEN(ドッグキャリー!$N$2)=1,0,""),ドッグキャリー!$N$2)))),"")</f>
        <v/>
      </c>
      <c r="C889" s="288"/>
      <c r="D889" s="288"/>
      <c r="E889" s="288"/>
      <c r="F889" s="289"/>
      <c r="G889" s="289"/>
      <c r="H889" s="289"/>
      <c r="I889" s="290" t="str">
        <f>IF(リード・アクセサリー!N69=0,"",リード・アクセサリー!E69)</f>
        <v/>
      </c>
      <c r="J889" s="288" t="str">
        <f>IFERROR(IF(リード・アクセサリー!N69=0,"",リード・アクセサリー!N69),"")</f>
        <v/>
      </c>
      <c r="K889" s="289"/>
      <c r="L889" s="289"/>
      <c r="M889" s="289"/>
      <c r="N889" s="289"/>
      <c r="O889" s="289"/>
      <c r="P889" s="289"/>
      <c r="Q889" s="289"/>
      <c r="R889" s="289"/>
      <c r="S889" s="273">
        <v>888</v>
      </c>
    </row>
    <row r="890" spans="1:19" s="84" customFormat="1" ht="16.5">
      <c r="A890" s="274" t="str">
        <f>IFERROR(IF(J890&lt;&gt;"",MAX($A$1:A889)+1,""),"")</f>
        <v/>
      </c>
      <c r="B890" s="275" t="str">
        <f>IFERROR(IF(J890="","",_xlfn.CONCAT($Y$2,_xlfn.CONCAT(IF(LEN(ドッグキャリー!$K$2)=1,0,""),ドッグキャリー!$K$2,_xlfn.CONCAT(IF(LEN(ドッグキャリー!$N$2)=1,0,""),ドッグキャリー!$N$2)))),"")</f>
        <v/>
      </c>
      <c r="C890" s="288"/>
      <c r="D890" s="288"/>
      <c r="E890" s="288"/>
      <c r="F890" s="289"/>
      <c r="G890" s="289"/>
      <c r="H890" s="289"/>
      <c r="I890" s="290" t="str">
        <f>IF(リード・アクセサリー!N70=0,"",リード・アクセサリー!E70)</f>
        <v/>
      </c>
      <c r="J890" s="288" t="str">
        <f>IFERROR(IF(リード・アクセサリー!N70=0,"",リード・アクセサリー!N70),"")</f>
        <v/>
      </c>
      <c r="K890" s="289"/>
      <c r="L890" s="289"/>
      <c r="M890" s="289"/>
      <c r="N890" s="289"/>
      <c r="O890" s="289"/>
      <c r="P890" s="289"/>
      <c r="Q890" s="289"/>
      <c r="R890" s="289"/>
      <c r="S890" s="273">
        <v>889</v>
      </c>
    </row>
    <row r="891" spans="1:19" s="84" customFormat="1" ht="16.5">
      <c r="A891" s="274" t="str">
        <f>IFERROR(IF(J891&lt;&gt;"",MAX($A$1:A890)+1,""),"")</f>
        <v/>
      </c>
      <c r="B891" s="275" t="str">
        <f>IFERROR(IF(J891="","",_xlfn.CONCAT($Y$2,_xlfn.CONCAT(IF(LEN(ドッグキャリー!$K$2)=1,0,""),ドッグキャリー!$K$2,_xlfn.CONCAT(IF(LEN(ドッグキャリー!$N$2)=1,0,""),ドッグキャリー!$N$2)))),"")</f>
        <v/>
      </c>
      <c r="C891" s="288"/>
      <c r="D891" s="288"/>
      <c r="E891" s="288"/>
      <c r="F891" s="289"/>
      <c r="G891" s="289"/>
      <c r="H891" s="289"/>
      <c r="I891" s="290" t="str">
        <f>IF(リード・アクセサリー!N71=0,"",リード・アクセサリー!E71)</f>
        <v/>
      </c>
      <c r="J891" s="288" t="str">
        <f>IFERROR(IF(リード・アクセサリー!N71=0,"",リード・アクセサリー!N71),"")</f>
        <v/>
      </c>
      <c r="K891" s="289"/>
      <c r="L891" s="289"/>
      <c r="M891" s="289"/>
      <c r="N891" s="289"/>
      <c r="O891" s="289"/>
      <c r="P891" s="289"/>
      <c r="Q891" s="289"/>
      <c r="R891" s="289"/>
      <c r="S891" s="273">
        <v>890</v>
      </c>
    </row>
    <row r="892" spans="1:19" s="84" customFormat="1" ht="16.5">
      <c r="A892" s="274" t="str">
        <f>IFERROR(IF(J892&lt;&gt;"",MAX($A$1:A891)+1,""),"")</f>
        <v/>
      </c>
      <c r="B892" s="275" t="str">
        <f>IFERROR(IF(J892="","",_xlfn.CONCAT($Y$2,_xlfn.CONCAT(IF(LEN(ドッグキャリー!$K$2)=1,0,""),ドッグキャリー!$K$2,_xlfn.CONCAT(IF(LEN(ドッグキャリー!$N$2)=1,0,""),ドッグキャリー!$N$2)))),"")</f>
        <v/>
      </c>
      <c r="C892" s="288"/>
      <c r="D892" s="288"/>
      <c r="E892" s="288"/>
      <c r="F892" s="289"/>
      <c r="G892" s="289"/>
      <c r="H892" s="289"/>
      <c r="I892" s="290" t="str">
        <f>IF(リード・アクセサリー!N72=0,"",リード・アクセサリー!E72)</f>
        <v/>
      </c>
      <c r="J892" s="288" t="str">
        <f>IFERROR(IF(リード・アクセサリー!N72=0,"",リード・アクセサリー!N72),"")</f>
        <v/>
      </c>
      <c r="K892" s="289"/>
      <c r="L892" s="289"/>
      <c r="M892" s="289"/>
      <c r="N892" s="289"/>
      <c r="O892" s="289"/>
      <c r="P892" s="289"/>
      <c r="Q892" s="289"/>
      <c r="R892" s="289"/>
      <c r="S892" s="273">
        <v>891</v>
      </c>
    </row>
    <row r="893" spans="1:19" s="84" customFormat="1" ht="16.5">
      <c r="A893" s="274" t="str">
        <f>IFERROR(IF(J893&lt;&gt;"",MAX($A$1:A892)+1,""),"")</f>
        <v/>
      </c>
      <c r="B893" s="275" t="str">
        <f>IFERROR(IF(J893="","",_xlfn.CONCAT($Y$2,_xlfn.CONCAT(IF(LEN(ドッグキャリー!$K$2)=1,0,""),ドッグキャリー!$K$2,_xlfn.CONCAT(IF(LEN(ドッグキャリー!$N$2)=1,0,""),ドッグキャリー!$N$2)))),"")</f>
        <v/>
      </c>
      <c r="C893" s="288"/>
      <c r="D893" s="288"/>
      <c r="E893" s="288"/>
      <c r="F893" s="289"/>
      <c r="G893" s="289"/>
      <c r="H893" s="289"/>
      <c r="I893" s="290" t="str">
        <f>IF(リード・アクセサリー!N73=0,"",リード・アクセサリー!E73)</f>
        <v/>
      </c>
      <c r="J893" s="288" t="str">
        <f>IFERROR(IF(リード・アクセサリー!N73=0,"",リード・アクセサリー!N73),"")</f>
        <v/>
      </c>
      <c r="K893" s="289"/>
      <c r="L893" s="289"/>
      <c r="M893" s="289"/>
      <c r="N893" s="289"/>
      <c r="O893" s="289"/>
      <c r="P893" s="289"/>
      <c r="Q893" s="289"/>
      <c r="R893" s="289"/>
      <c r="S893" s="273">
        <v>892</v>
      </c>
    </row>
    <row r="894" spans="1:19" s="84" customFormat="1" ht="16.5">
      <c r="A894" s="274" t="str">
        <f>IFERROR(IF(J894&lt;&gt;"",MAX($A$1:A893)+1,""),"")</f>
        <v/>
      </c>
      <c r="B894" s="275" t="str">
        <f>IFERROR(IF(J894="","",_xlfn.CONCAT($Y$2,_xlfn.CONCAT(IF(LEN(ドッグキャリー!$K$2)=1,0,""),ドッグキャリー!$K$2,_xlfn.CONCAT(IF(LEN(ドッグキャリー!$N$2)=1,0,""),ドッグキャリー!$N$2)))),"")</f>
        <v/>
      </c>
      <c r="C894" s="288"/>
      <c r="D894" s="288"/>
      <c r="E894" s="288"/>
      <c r="F894" s="289"/>
      <c r="G894" s="289"/>
      <c r="H894" s="289"/>
      <c r="I894" s="290" t="str">
        <f>IF(リード・アクセサリー!N74=0,"",リード・アクセサリー!E74)</f>
        <v/>
      </c>
      <c r="J894" s="288" t="str">
        <f>IFERROR(IF(リード・アクセサリー!N74=0,"",リード・アクセサリー!N74),"")</f>
        <v/>
      </c>
      <c r="K894" s="289"/>
      <c r="L894" s="289"/>
      <c r="M894" s="289"/>
      <c r="N894" s="289"/>
      <c r="O894" s="289"/>
      <c r="P894" s="289"/>
      <c r="Q894" s="289"/>
      <c r="R894" s="289"/>
      <c r="S894" s="273">
        <v>893</v>
      </c>
    </row>
    <row r="895" spans="1:19" s="84" customFormat="1" ht="16.5">
      <c r="A895" s="274" t="str">
        <f>IFERROR(IF(J895&lt;&gt;"",MAX($A$1:A894)+1,""),"")</f>
        <v/>
      </c>
      <c r="B895" s="275" t="str">
        <f>IFERROR(IF(J895="","",_xlfn.CONCAT($Y$2,_xlfn.CONCAT(IF(LEN(ドッグキャリー!$K$2)=1,0,""),ドッグキャリー!$K$2,_xlfn.CONCAT(IF(LEN(ドッグキャリー!$N$2)=1,0,""),ドッグキャリー!$N$2)))),"")</f>
        <v/>
      </c>
      <c r="C895" s="288"/>
      <c r="D895" s="288"/>
      <c r="E895" s="288"/>
      <c r="F895" s="289"/>
      <c r="G895" s="289"/>
      <c r="H895" s="289"/>
      <c r="I895" s="290" t="str">
        <f>IF(リード・アクセサリー!N75=0,"",リード・アクセサリー!E75)</f>
        <v/>
      </c>
      <c r="J895" s="288" t="str">
        <f>IFERROR(IF(リード・アクセサリー!N75=0,"",リード・アクセサリー!N75),"")</f>
        <v/>
      </c>
      <c r="K895" s="289"/>
      <c r="L895" s="289"/>
      <c r="M895" s="289"/>
      <c r="N895" s="289"/>
      <c r="O895" s="289"/>
      <c r="P895" s="289"/>
      <c r="Q895" s="289"/>
      <c r="R895" s="289"/>
      <c r="S895" s="273">
        <v>894</v>
      </c>
    </row>
    <row r="896" spans="1:19" s="84" customFormat="1" ht="16.5">
      <c r="A896" s="274" t="str">
        <f>IFERROR(IF(J896&lt;&gt;"",MAX($A$1:A895)+1,""),"")</f>
        <v/>
      </c>
      <c r="B896" s="275" t="str">
        <f>IFERROR(IF(J896="","",_xlfn.CONCAT($Y$2,_xlfn.CONCAT(IF(LEN(ドッグキャリー!$K$2)=1,0,""),ドッグキャリー!$K$2,_xlfn.CONCAT(IF(LEN(ドッグキャリー!$N$2)=1,0,""),ドッグキャリー!$N$2)))),"")</f>
        <v/>
      </c>
      <c r="C896" s="288"/>
      <c r="D896" s="288"/>
      <c r="E896" s="288"/>
      <c r="F896" s="289"/>
      <c r="G896" s="289"/>
      <c r="H896" s="289"/>
      <c r="I896" s="290" t="str">
        <f>IF(リード・アクセサリー!N76=0,"",リード・アクセサリー!E76)</f>
        <v/>
      </c>
      <c r="J896" s="288" t="str">
        <f>IFERROR(IF(リード・アクセサリー!N76=0,"",リード・アクセサリー!N76),"")</f>
        <v/>
      </c>
      <c r="K896" s="289"/>
      <c r="L896" s="289"/>
      <c r="M896" s="289"/>
      <c r="N896" s="289"/>
      <c r="O896" s="289"/>
      <c r="P896" s="289"/>
      <c r="Q896" s="289"/>
      <c r="R896" s="289"/>
      <c r="S896" s="273">
        <v>895</v>
      </c>
    </row>
    <row r="897" spans="1:19" s="84" customFormat="1" ht="16.5">
      <c r="A897" s="274" t="str">
        <f>IFERROR(IF(J897&lt;&gt;"",MAX($A$1:A896)+1,""),"")</f>
        <v/>
      </c>
      <c r="B897" s="275" t="str">
        <f>IFERROR(IF(J897="","",_xlfn.CONCAT($Y$2,_xlfn.CONCAT(IF(LEN(ドッグキャリー!$K$2)=1,0,""),ドッグキャリー!$K$2,_xlfn.CONCAT(IF(LEN(ドッグキャリー!$N$2)=1,0,""),ドッグキャリー!$N$2)))),"")</f>
        <v/>
      </c>
      <c r="C897" s="288"/>
      <c r="D897" s="288"/>
      <c r="E897" s="288"/>
      <c r="F897" s="289"/>
      <c r="G897" s="289"/>
      <c r="H897" s="289"/>
      <c r="I897" s="290" t="str">
        <f>IF(リード・アクセサリー!N77=0,"",リード・アクセサリー!E77)</f>
        <v/>
      </c>
      <c r="J897" s="288" t="str">
        <f>IFERROR(IF(リード・アクセサリー!N77=0,"",リード・アクセサリー!N77),"")</f>
        <v/>
      </c>
      <c r="K897" s="289"/>
      <c r="L897" s="289"/>
      <c r="M897" s="289"/>
      <c r="N897" s="289"/>
      <c r="O897" s="289"/>
      <c r="P897" s="289"/>
      <c r="Q897" s="289"/>
      <c r="R897" s="289"/>
      <c r="S897" s="273">
        <v>896</v>
      </c>
    </row>
    <row r="898" spans="1:19" s="84" customFormat="1" ht="16.5">
      <c r="A898" s="274" t="str">
        <f>IFERROR(IF(J898&lt;&gt;"",MAX($A$1:A897)+1,""),"")</f>
        <v/>
      </c>
      <c r="B898" s="275" t="str">
        <f>IFERROR(IF(J898="","",_xlfn.CONCAT($Y$2,_xlfn.CONCAT(IF(LEN(ドッグキャリー!$K$2)=1,0,""),ドッグキャリー!$K$2,_xlfn.CONCAT(IF(LEN(ドッグキャリー!$N$2)=1,0,""),ドッグキャリー!$N$2)))),"")</f>
        <v/>
      </c>
      <c r="C898" s="288"/>
      <c r="D898" s="288"/>
      <c r="E898" s="288"/>
      <c r="F898" s="289"/>
      <c r="G898" s="289"/>
      <c r="H898" s="289"/>
      <c r="I898" s="290" t="str">
        <f>IF(リード・アクセサリー!N78=0,"",リード・アクセサリー!E78)</f>
        <v/>
      </c>
      <c r="J898" s="288" t="str">
        <f>IFERROR(IF(リード・アクセサリー!N78=0,"",リード・アクセサリー!N78),"")</f>
        <v/>
      </c>
      <c r="K898" s="289"/>
      <c r="L898" s="289"/>
      <c r="M898" s="289"/>
      <c r="N898" s="289"/>
      <c r="O898" s="289"/>
      <c r="P898" s="289"/>
      <c r="Q898" s="289"/>
      <c r="R898" s="289"/>
      <c r="S898" s="273">
        <v>897</v>
      </c>
    </row>
    <row r="899" spans="1:19" s="84" customFormat="1" ht="16.5">
      <c r="A899" s="274" t="str">
        <f>IFERROR(IF(J899&lt;&gt;"",MAX($A$1:A898)+1,""),"")</f>
        <v/>
      </c>
      <c r="B899" s="275" t="str">
        <f>IFERROR(IF(J899="","",_xlfn.CONCAT($Y$2,_xlfn.CONCAT(IF(LEN(ドッグキャリー!$K$2)=1,0,""),ドッグキャリー!$K$2,_xlfn.CONCAT(IF(LEN(ドッグキャリー!$N$2)=1,0,""),ドッグキャリー!$N$2)))),"")</f>
        <v/>
      </c>
      <c r="C899" s="288"/>
      <c r="D899" s="288"/>
      <c r="E899" s="288"/>
      <c r="F899" s="289"/>
      <c r="G899" s="289"/>
      <c r="H899" s="289"/>
      <c r="I899" s="290" t="str">
        <f>IF(リード・アクセサリー!N79=0,"",リード・アクセサリー!E79)</f>
        <v/>
      </c>
      <c r="J899" s="288" t="str">
        <f>IFERROR(IF(リード・アクセサリー!N79=0,"",リード・アクセサリー!N79),"")</f>
        <v/>
      </c>
      <c r="K899" s="289"/>
      <c r="L899" s="289"/>
      <c r="M899" s="289"/>
      <c r="N899" s="289"/>
      <c r="O899" s="289"/>
      <c r="P899" s="289"/>
      <c r="Q899" s="289"/>
      <c r="R899" s="289"/>
      <c r="S899" s="273">
        <v>898</v>
      </c>
    </row>
    <row r="900" spans="1:19" s="84" customFormat="1" ht="16.5">
      <c r="A900" s="274" t="str">
        <f>IFERROR(IF(J900&lt;&gt;"",MAX($A$1:A899)+1,""),"")</f>
        <v/>
      </c>
      <c r="B900" s="275" t="str">
        <f>IFERROR(IF(J900="","",_xlfn.CONCAT($Y$2,_xlfn.CONCAT(IF(LEN(ドッグキャリー!$K$2)=1,0,""),ドッグキャリー!$K$2,_xlfn.CONCAT(IF(LEN(ドッグキャリー!$N$2)=1,0,""),ドッグキャリー!$N$2)))),"")</f>
        <v/>
      </c>
      <c r="C900" s="288"/>
      <c r="D900" s="288"/>
      <c r="E900" s="288"/>
      <c r="F900" s="289"/>
      <c r="G900" s="289"/>
      <c r="H900" s="289"/>
      <c r="I900" s="290" t="str">
        <f>IF(リード・アクセサリー!N80=0,"",リード・アクセサリー!E80)</f>
        <v/>
      </c>
      <c r="J900" s="288" t="str">
        <f>IFERROR(IF(リード・アクセサリー!N80=0,"",リード・アクセサリー!N80),"")</f>
        <v/>
      </c>
      <c r="K900" s="289"/>
      <c r="L900" s="289"/>
      <c r="M900" s="289"/>
      <c r="N900" s="289"/>
      <c r="O900" s="289"/>
      <c r="P900" s="289"/>
      <c r="Q900" s="289"/>
      <c r="R900" s="289"/>
      <c r="S900" s="273">
        <v>899</v>
      </c>
    </row>
    <row r="901" spans="1:19" s="84" customFormat="1" ht="16.5">
      <c r="A901" s="274" t="str">
        <f>IFERROR(IF(J901&lt;&gt;"",MAX($A$1:A900)+1,""),"")</f>
        <v/>
      </c>
      <c r="B901" s="275" t="str">
        <f>IFERROR(IF(J901="","",_xlfn.CONCAT($Y$2,_xlfn.CONCAT(IF(LEN(ドッグキャリー!$K$2)=1,0,""),ドッグキャリー!$K$2,_xlfn.CONCAT(IF(LEN(ドッグキャリー!$N$2)=1,0,""),ドッグキャリー!$N$2)))),"")</f>
        <v/>
      </c>
      <c r="C901" s="288"/>
      <c r="D901" s="288"/>
      <c r="E901" s="288"/>
      <c r="F901" s="289"/>
      <c r="G901" s="289"/>
      <c r="H901" s="289"/>
      <c r="I901" s="290" t="str">
        <f>IF(リード・アクセサリー!N81=0,"",リード・アクセサリー!E81)</f>
        <v/>
      </c>
      <c r="J901" s="288" t="str">
        <f>IFERROR(IF(リード・アクセサリー!N81=0,"",リード・アクセサリー!N81),"")</f>
        <v/>
      </c>
      <c r="K901" s="289"/>
      <c r="L901" s="289"/>
      <c r="M901" s="289"/>
      <c r="N901" s="289"/>
      <c r="O901" s="289"/>
      <c r="P901" s="289"/>
      <c r="Q901" s="289"/>
      <c r="R901" s="289"/>
      <c r="S901" s="273">
        <v>900</v>
      </c>
    </row>
    <row r="902" spans="1:19" s="84" customFormat="1" ht="16.5">
      <c r="A902" s="274" t="str">
        <f>IFERROR(IF(J902&lt;&gt;"",MAX($A$1:A901)+1,""),"")</f>
        <v/>
      </c>
      <c r="B902" s="275" t="str">
        <f>IFERROR(IF(J902="","",_xlfn.CONCAT($Y$2,_xlfn.CONCAT(IF(LEN(ドッグキャリー!$K$2)=1,0,""),ドッグキャリー!$K$2,_xlfn.CONCAT(IF(LEN(ドッグキャリー!$N$2)=1,0,""),ドッグキャリー!$N$2)))),"")</f>
        <v/>
      </c>
      <c r="C902" s="288"/>
      <c r="D902" s="288"/>
      <c r="E902" s="288"/>
      <c r="F902" s="289"/>
      <c r="G902" s="289"/>
      <c r="H902" s="289"/>
      <c r="I902" s="290" t="str">
        <f>IF(リード・アクセサリー!N82=0,"",リード・アクセサリー!E82)</f>
        <v/>
      </c>
      <c r="J902" s="288" t="str">
        <f>IFERROR(IF(リード・アクセサリー!N82=0,"",リード・アクセサリー!N82),"")</f>
        <v/>
      </c>
      <c r="K902" s="289"/>
      <c r="L902" s="289"/>
      <c r="M902" s="289"/>
      <c r="N902" s="289"/>
      <c r="O902" s="289"/>
      <c r="P902" s="289"/>
      <c r="Q902" s="289"/>
      <c r="R902" s="289"/>
      <c r="S902" s="273">
        <v>901</v>
      </c>
    </row>
    <row r="903" spans="1:19" s="84" customFormat="1" ht="16.5">
      <c r="A903" s="274" t="str">
        <f>IFERROR(IF(J903&lt;&gt;"",MAX($A$1:A902)+1,""),"")</f>
        <v/>
      </c>
      <c r="B903" s="275" t="str">
        <f>IFERROR(IF(J903="","",_xlfn.CONCAT($Y$2,_xlfn.CONCAT(IF(LEN(ドッグキャリー!$K$2)=1,0,""),ドッグキャリー!$K$2,_xlfn.CONCAT(IF(LEN(ドッグキャリー!$N$2)=1,0,""),ドッグキャリー!$N$2)))),"")</f>
        <v/>
      </c>
      <c r="C903" s="288"/>
      <c r="D903" s="288"/>
      <c r="E903" s="288"/>
      <c r="F903" s="289"/>
      <c r="G903" s="289"/>
      <c r="H903" s="289"/>
      <c r="I903" s="290" t="str">
        <f>IF(リード・アクセサリー!N83=0,"",リード・アクセサリー!E83)</f>
        <v/>
      </c>
      <c r="J903" s="288" t="str">
        <f>IFERROR(IF(リード・アクセサリー!N83=0,"",リード・アクセサリー!N83),"")</f>
        <v/>
      </c>
      <c r="K903" s="289"/>
      <c r="L903" s="289"/>
      <c r="M903" s="289"/>
      <c r="N903" s="289"/>
      <c r="O903" s="289"/>
      <c r="P903" s="289"/>
      <c r="Q903" s="289"/>
      <c r="R903" s="289"/>
      <c r="S903" s="273">
        <v>902</v>
      </c>
    </row>
    <row r="904" spans="1:19" s="84" customFormat="1" ht="16.5">
      <c r="A904" s="274" t="str">
        <f>IFERROR(IF(J904&lt;&gt;"",MAX($A$1:A903)+1,""),"")</f>
        <v/>
      </c>
      <c r="B904" s="275" t="str">
        <f>IFERROR(IF(J904="","",_xlfn.CONCAT($Y$2,_xlfn.CONCAT(IF(LEN(ドッグキャリー!$K$2)=1,0,""),ドッグキャリー!$K$2,_xlfn.CONCAT(IF(LEN(ドッグキャリー!$N$2)=1,0,""),ドッグキャリー!$N$2)))),"")</f>
        <v/>
      </c>
      <c r="C904" s="288"/>
      <c r="D904" s="288"/>
      <c r="E904" s="288"/>
      <c r="F904" s="289"/>
      <c r="G904" s="289"/>
      <c r="H904" s="289"/>
      <c r="I904" s="290" t="str">
        <f>IF(リード・アクセサリー!N84=0,"",リード・アクセサリー!E84)</f>
        <v/>
      </c>
      <c r="J904" s="288" t="str">
        <f>IFERROR(IF(リード・アクセサリー!N84=0,"",リード・アクセサリー!N84),"")</f>
        <v/>
      </c>
      <c r="K904" s="289"/>
      <c r="L904" s="289"/>
      <c r="M904" s="289"/>
      <c r="N904" s="289"/>
      <c r="O904" s="289"/>
      <c r="P904" s="289"/>
      <c r="Q904" s="289"/>
      <c r="R904" s="289"/>
      <c r="S904" s="273">
        <v>903</v>
      </c>
    </row>
    <row r="905" spans="1:19" s="84" customFormat="1" ht="16.5">
      <c r="A905" s="274" t="str">
        <f>IFERROR(IF(J905&lt;&gt;"",MAX($A$1:A904)+1,""),"")</f>
        <v/>
      </c>
      <c r="B905" s="275" t="str">
        <f>IFERROR(IF(J905="","",_xlfn.CONCAT($Y$2,_xlfn.CONCAT(IF(LEN(ドッグキャリー!$K$2)=1,0,""),ドッグキャリー!$K$2,_xlfn.CONCAT(IF(LEN(ドッグキャリー!$N$2)=1,0,""),ドッグキャリー!$N$2)))),"")</f>
        <v/>
      </c>
      <c r="C905" s="288"/>
      <c r="D905" s="288"/>
      <c r="E905" s="288"/>
      <c r="F905" s="289"/>
      <c r="G905" s="289"/>
      <c r="H905" s="289"/>
      <c r="I905" s="290" t="str">
        <f>IF(リード・アクセサリー!N85=0,"",リード・アクセサリー!E85)</f>
        <v/>
      </c>
      <c r="J905" s="288" t="str">
        <f>IFERROR(IF(リード・アクセサリー!N85=0,"",リード・アクセサリー!N85),"")</f>
        <v/>
      </c>
      <c r="K905" s="289"/>
      <c r="L905" s="289"/>
      <c r="M905" s="289"/>
      <c r="N905" s="289"/>
      <c r="O905" s="289"/>
      <c r="P905" s="289"/>
      <c r="Q905" s="289"/>
      <c r="R905" s="289"/>
      <c r="S905" s="273">
        <v>904</v>
      </c>
    </row>
    <row r="906" spans="1:19" s="84" customFormat="1" ht="16.5">
      <c r="A906" s="274" t="str">
        <f>IFERROR(IF(J906&lt;&gt;"",MAX($A$1:A905)+1,""),"")</f>
        <v/>
      </c>
      <c r="B906" s="275" t="str">
        <f>IFERROR(IF(J906="","",_xlfn.CONCAT($Y$2,_xlfn.CONCAT(IF(LEN(ドッグキャリー!$K$2)=1,0,""),ドッグキャリー!$K$2,_xlfn.CONCAT(IF(LEN(ドッグキャリー!$N$2)=1,0,""),ドッグキャリー!$N$2)))),"")</f>
        <v/>
      </c>
      <c r="C906" s="288"/>
      <c r="D906" s="288"/>
      <c r="E906" s="288"/>
      <c r="F906" s="289"/>
      <c r="G906" s="289"/>
      <c r="H906" s="289"/>
      <c r="I906" s="290" t="str">
        <f>IF(リード・アクセサリー!N86=0,"",リード・アクセサリー!E86)</f>
        <v/>
      </c>
      <c r="J906" s="288" t="str">
        <f>IFERROR(IF(リード・アクセサリー!N86=0,"",リード・アクセサリー!N86),"")</f>
        <v/>
      </c>
      <c r="K906" s="289"/>
      <c r="L906" s="289"/>
      <c r="M906" s="289"/>
      <c r="N906" s="289"/>
      <c r="O906" s="289"/>
      <c r="P906" s="289"/>
      <c r="Q906" s="289"/>
      <c r="R906" s="289"/>
      <c r="S906" s="273">
        <v>905</v>
      </c>
    </row>
    <row r="907" spans="1:19" s="84" customFormat="1" ht="16.5">
      <c r="A907" s="274" t="str">
        <f>IFERROR(IF(J907&lt;&gt;"",MAX($A$1:A906)+1,""),"")</f>
        <v/>
      </c>
      <c r="B907" s="275" t="str">
        <f>IFERROR(IF(J907="","",_xlfn.CONCAT($Y$2,_xlfn.CONCAT(IF(LEN(ドッグキャリー!$K$2)=1,0,""),ドッグキャリー!$K$2,_xlfn.CONCAT(IF(LEN(ドッグキャリー!$N$2)=1,0,""),ドッグキャリー!$N$2)))),"")</f>
        <v/>
      </c>
      <c r="C907" s="288"/>
      <c r="D907" s="288"/>
      <c r="E907" s="288"/>
      <c r="F907" s="289"/>
      <c r="G907" s="289"/>
      <c r="H907" s="289"/>
      <c r="I907" s="290" t="str">
        <f>IF(リード・アクセサリー!N87=0,"",リード・アクセサリー!E87)</f>
        <v/>
      </c>
      <c r="J907" s="288" t="str">
        <f>IFERROR(IF(リード・アクセサリー!N87=0,"",リード・アクセサリー!N87),"")</f>
        <v/>
      </c>
      <c r="K907" s="289"/>
      <c r="L907" s="289"/>
      <c r="M907" s="289"/>
      <c r="N907" s="289"/>
      <c r="O907" s="289"/>
      <c r="P907" s="289"/>
      <c r="Q907" s="289"/>
      <c r="R907" s="289"/>
      <c r="S907" s="273">
        <v>906</v>
      </c>
    </row>
    <row r="908" spans="1:19" s="84" customFormat="1" ht="16.5">
      <c r="A908" s="274" t="str">
        <f>IFERROR(IF(J908&lt;&gt;"",MAX($A$1:A907)+1,""),"")</f>
        <v/>
      </c>
      <c r="B908" s="275" t="str">
        <f>IFERROR(IF(J908="","",_xlfn.CONCAT($Y$2,_xlfn.CONCAT(IF(LEN(ドッグキャリー!$K$2)=1,0,""),ドッグキャリー!$K$2,_xlfn.CONCAT(IF(LEN(ドッグキャリー!$N$2)=1,0,""),ドッグキャリー!$N$2)))),"")</f>
        <v/>
      </c>
      <c r="C908" s="288"/>
      <c r="D908" s="288"/>
      <c r="E908" s="288"/>
      <c r="F908" s="289"/>
      <c r="G908" s="289"/>
      <c r="H908" s="289"/>
      <c r="I908" s="290" t="str">
        <f>IF(リード・アクセサリー!N88=0,"",リード・アクセサリー!E88)</f>
        <v/>
      </c>
      <c r="J908" s="288" t="str">
        <f>IFERROR(IF(リード・アクセサリー!N88=0,"",リード・アクセサリー!N88),"")</f>
        <v/>
      </c>
      <c r="K908" s="289"/>
      <c r="L908" s="289"/>
      <c r="M908" s="289"/>
      <c r="N908" s="289"/>
      <c r="O908" s="289"/>
      <c r="P908" s="289"/>
      <c r="Q908" s="289"/>
      <c r="R908" s="289"/>
      <c r="S908" s="273">
        <v>907</v>
      </c>
    </row>
    <row r="909" spans="1:19" s="84" customFormat="1" ht="16.5">
      <c r="A909" s="274" t="str">
        <f>IFERROR(IF(J909&lt;&gt;"",MAX($A$1:A908)+1,""),"")</f>
        <v/>
      </c>
      <c r="B909" s="275" t="str">
        <f>IFERROR(IF(J909="","",_xlfn.CONCAT($Y$2,_xlfn.CONCAT(IF(LEN(ドッグキャリー!$K$2)=1,0,""),ドッグキャリー!$K$2,_xlfn.CONCAT(IF(LEN(ドッグキャリー!$N$2)=1,0,""),ドッグキャリー!$N$2)))),"")</f>
        <v/>
      </c>
      <c r="C909" s="288"/>
      <c r="D909" s="288"/>
      <c r="E909" s="288"/>
      <c r="F909" s="289"/>
      <c r="G909" s="289"/>
      <c r="H909" s="289"/>
      <c r="I909" s="290" t="str">
        <f>IF(リード・アクセサリー!N89=0,"",リード・アクセサリー!E89)</f>
        <v/>
      </c>
      <c r="J909" s="288" t="str">
        <f>IFERROR(IF(リード・アクセサリー!N89=0,"",リード・アクセサリー!N89),"")</f>
        <v/>
      </c>
      <c r="K909" s="289"/>
      <c r="L909" s="289"/>
      <c r="M909" s="289"/>
      <c r="N909" s="289"/>
      <c r="O909" s="289"/>
      <c r="P909" s="289"/>
      <c r="Q909" s="289"/>
      <c r="R909" s="289"/>
      <c r="S909" s="273">
        <v>908</v>
      </c>
    </row>
    <row r="910" spans="1:19" s="84" customFormat="1" ht="16.5">
      <c r="A910" s="274" t="str">
        <f>IFERROR(IF(J910&lt;&gt;"",MAX($A$1:A909)+1,""),"")</f>
        <v/>
      </c>
      <c r="B910" s="275" t="str">
        <f>IFERROR(IF(J910="","",_xlfn.CONCAT($Y$2,_xlfn.CONCAT(IF(LEN(ドッグキャリー!$K$2)=1,0,""),ドッグキャリー!$K$2,_xlfn.CONCAT(IF(LEN(ドッグキャリー!$N$2)=1,0,""),ドッグキャリー!$N$2)))),"")</f>
        <v/>
      </c>
      <c r="C910" s="288"/>
      <c r="D910" s="288"/>
      <c r="E910" s="288"/>
      <c r="F910" s="289"/>
      <c r="G910" s="289"/>
      <c r="H910" s="289"/>
      <c r="I910" s="290" t="str">
        <f>IF(リード・アクセサリー!N90=0,"",リード・アクセサリー!E90)</f>
        <v/>
      </c>
      <c r="J910" s="288" t="str">
        <f>IFERROR(IF(リード・アクセサリー!N90=0,"",リード・アクセサリー!N90),"")</f>
        <v/>
      </c>
      <c r="K910" s="289"/>
      <c r="L910" s="289"/>
      <c r="M910" s="289"/>
      <c r="N910" s="289"/>
      <c r="O910" s="289"/>
      <c r="P910" s="289"/>
      <c r="Q910" s="289"/>
      <c r="R910" s="289"/>
      <c r="S910" s="273">
        <v>909</v>
      </c>
    </row>
    <row r="911" spans="1:19" s="84" customFormat="1" ht="16.5">
      <c r="A911" s="274" t="str">
        <f>IFERROR(IF(J911&lt;&gt;"",MAX($A$1:A910)+1,""),"")</f>
        <v/>
      </c>
      <c r="B911" s="275" t="str">
        <f>IFERROR(IF(J911="","",_xlfn.CONCAT($Y$2,_xlfn.CONCAT(IF(LEN(ドッグキャリー!$K$2)=1,0,""),ドッグキャリー!$K$2,_xlfn.CONCAT(IF(LEN(ドッグキャリー!$N$2)=1,0,""),ドッグキャリー!$N$2)))),"")</f>
        <v/>
      </c>
      <c r="C911" s="288"/>
      <c r="D911" s="288"/>
      <c r="E911" s="288"/>
      <c r="F911" s="289"/>
      <c r="G911" s="289"/>
      <c r="H911" s="289"/>
      <c r="I911" s="290" t="str">
        <f>IF(リード・アクセサリー!N91=0,"",リード・アクセサリー!E91)</f>
        <v/>
      </c>
      <c r="J911" s="288" t="str">
        <f>IFERROR(IF(リード・アクセサリー!N91=0,"",リード・アクセサリー!N91),"")</f>
        <v/>
      </c>
      <c r="K911" s="289"/>
      <c r="L911" s="289"/>
      <c r="M911" s="289"/>
      <c r="N911" s="289"/>
      <c r="O911" s="289"/>
      <c r="P911" s="289"/>
      <c r="Q911" s="289"/>
      <c r="R911" s="289"/>
      <c r="S911" s="273">
        <v>910</v>
      </c>
    </row>
    <row r="912" spans="1:19" s="84" customFormat="1" ht="16.5">
      <c r="A912" s="274" t="str">
        <f>IFERROR(IF(J912&lt;&gt;"",MAX($A$1:A911)+1,""),"")</f>
        <v/>
      </c>
      <c r="B912" s="275" t="str">
        <f>IFERROR(IF(J912="","",_xlfn.CONCAT($Y$2,_xlfn.CONCAT(IF(LEN(ドッグキャリー!$K$2)=1,0,""),ドッグキャリー!$K$2,_xlfn.CONCAT(IF(LEN(ドッグキャリー!$N$2)=1,0,""),ドッグキャリー!$N$2)))),"")</f>
        <v/>
      </c>
      <c r="C912" s="288"/>
      <c r="D912" s="288"/>
      <c r="E912" s="288"/>
      <c r="F912" s="289"/>
      <c r="G912" s="289"/>
      <c r="H912" s="289"/>
      <c r="I912" s="290" t="str">
        <f>IF(リード・アクセサリー!N92=0,"",リード・アクセサリー!E92)</f>
        <v/>
      </c>
      <c r="J912" s="288" t="str">
        <f>IFERROR(IF(リード・アクセサリー!N92=0,"",リード・アクセサリー!N92),"")</f>
        <v/>
      </c>
      <c r="K912" s="289"/>
      <c r="L912" s="289"/>
      <c r="M912" s="289"/>
      <c r="N912" s="289"/>
      <c r="O912" s="289"/>
      <c r="P912" s="289"/>
      <c r="Q912" s="289"/>
      <c r="R912" s="289"/>
      <c r="S912" s="273">
        <v>911</v>
      </c>
    </row>
    <row r="913" spans="1:19" s="84" customFormat="1" ht="16.5">
      <c r="A913" s="274" t="str">
        <f>IFERROR(IF(J913&lt;&gt;"",MAX($A$1:A912)+1,""),"")</f>
        <v/>
      </c>
      <c r="B913" s="275" t="str">
        <f>IFERROR(IF(J913="","",_xlfn.CONCAT($Y$2,_xlfn.CONCAT(IF(LEN(ドッグキャリー!$K$2)=1,0,""),ドッグキャリー!$K$2,_xlfn.CONCAT(IF(LEN(ドッグキャリー!$N$2)=1,0,""),ドッグキャリー!$N$2)))),"")</f>
        <v/>
      </c>
      <c r="C913" s="288"/>
      <c r="D913" s="288"/>
      <c r="E913" s="288"/>
      <c r="F913" s="289"/>
      <c r="G913" s="289"/>
      <c r="H913" s="289"/>
      <c r="I913" s="290" t="str">
        <f>IF(リード・アクセサリー!N93=0,"",リード・アクセサリー!E93)</f>
        <v/>
      </c>
      <c r="J913" s="288" t="str">
        <f>IFERROR(IF(リード・アクセサリー!N93=0,"",リード・アクセサリー!N93),"")</f>
        <v/>
      </c>
      <c r="K913" s="289"/>
      <c r="L913" s="289"/>
      <c r="M913" s="289"/>
      <c r="N913" s="289"/>
      <c r="O913" s="289"/>
      <c r="P913" s="289"/>
      <c r="Q913" s="289"/>
      <c r="R913" s="289"/>
      <c r="S913" s="273">
        <v>912</v>
      </c>
    </row>
    <row r="914" spans="1:19" s="84" customFormat="1" ht="16.5">
      <c r="A914" s="274" t="str">
        <f>IFERROR(IF(J914&lt;&gt;"",MAX($A$1:A913)+1,""),"")</f>
        <v/>
      </c>
      <c r="B914" s="275" t="str">
        <f>IFERROR(IF(J914="","",_xlfn.CONCAT($Y$2,_xlfn.CONCAT(IF(LEN(ドッグキャリー!$K$2)=1,0,""),ドッグキャリー!$K$2,_xlfn.CONCAT(IF(LEN(ドッグキャリー!$N$2)=1,0,""),ドッグキャリー!$N$2)))),"")</f>
        <v/>
      </c>
      <c r="C914" s="288"/>
      <c r="D914" s="288"/>
      <c r="E914" s="288"/>
      <c r="F914" s="289"/>
      <c r="G914" s="289"/>
      <c r="H914" s="289"/>
      <c r="I914" s="290" t="str">
        <f>IF(リード・アクセサリー!N94=0,"",リード・アクセサリー!E94)</f>
        <v/>
      </c>
      <c r="J914" s="288" t="str">
        <f>IFERROR(IF(リード・アクセサリー!N94=0,"",リード・アクセサリー!N94),"")</f>
        <v/>
      </c>
      <c r="K914" s="289"/>
      <c r="L914" s="289"/>
      <c r="M914" s="289"/>
      <c r="N914" s="289"/>
      <c r="O914" s="289"/>
      <c r="P914" s="289"/>
      <c r="Q914" s="289"/>
      <c r="R914" s="289"/>
      <c r="S914" s="273">
        <v>913</v>
      </c>
    </row>
    <row r="915" spans="1:19" s="84" customFormat="1" ht="16.5">
      <c r="A915" s="274" t="str">
        <f>IFERROR(IF(J915&lt;&gt;"",MAX($A$1:A914)+1,""),"")</f>
        <v/>
      </c>
      <c r="B915" s="275" t="str">
        <f>IFERROR(IF(J915="","",_xlfn.CONCAT($Y$2,_xlfn.CONCAT(IF(LEN(ドッグキャリー!$K$2)=1,0,""),ドッグキャリー!$K$2,_xlfn.CONCAT(IF(LEN(ドッグキャリー!$N$2)=1,0,""),ドッグキャリー!$N$2)))),"")</f>
        <v/>
      </c>
      <c r="C915" s="288"/>
      <c r="D915" s="288"/>
      <c r="E915" s="288"/>
      <c r="F915" s="289"/>
      <c r="G915" s="289"/>
      <c r="H915" s="289"/>
      <c r="I915" s="290" t="str">
        <f>IF(リード・アクセサリー!N95=0,"",リード・アクセサリー!E95)</f>
        <v/>
      </c>
      <c r="J915" s="288" t="str">
        <f>IFERROR(IF(リード・アクセサリー!N95=0,"",リード・アクセサリー!N95),"")</f>
        <v/>
      </c>
      <c r="K915" s="289"/>
      <c r="L915" s="289"/>
      <c r="M915" s="289"/>
      <c r="N915" s="289"/>
      <c r="O915" s="289"/>
      <c r="P915" s="289"/>
      <c r="Q915" s="289"/>
      <c r="R915" s="289"/>
      <c r="S915" s="273">
        <v>914</v>
      </c>
    </row>
    <row r="916" spans="1:19" s="84" customFormat="1" ht="16.5">
      <c r="A916" s="274" t="str">
        <f>IFERROR(IF(J916&lt;&gt;"",MAX($A$1:A915)+1,""),"")</f>
        <v/>
      </c>
      <c r="B916" s="275" t="str">
        <f>IFERROR(IF(J916="","",_xlfn.CONCAT($Y$2,_xlfn.CONCAT(IF(LEN(ドッグキャリー!$K$2)=1,0,""),ドッグキャリー!$K$2,_xlfn.CONCAT(IF(LEN(ドッグキャリー!$N$2)=1,0,""),ドッグキャリー!$N$2)))),"")</f>
        <v/>
      </c>
      <c r="C916" s="288"/>
      <c r="D916" s="288"/>
      <c r="E916" s="288"/>
      <c r="F916" s="289"/>
      <c r="G916" s="289"/>
      <c r="H916" s="289"/>
      <c r="I916" s="290" t="str">
        <f>IF(リード・アクセサリー!N96=0,"",リード・アクセサリー!E96)</f>
        <v/>
      </c>
      <c r="J916" s="288" t="str">
        <f>IFERROR(IF(リード・アクセサリー!N96=0,"",リード・アクセサリー!N96),"")</f>
        <v/>
      </c>
      <c r="K916" s="289"/>
      <c r="L916" s="289"/>
      <c r="M916" s="289"/>
      <c r="N916" s="289"/>
      <c r="O916" s="289"/>
      <c r="P916" s="289"/>
      <c r="Q916" s="289"/>
      <c r="R916" s="289"/>
      <c r="S916" s="273">
        <v>915</v>
      </c>
    </row>
    <row r="917" spans="1:19" s="84" customFormat="1" ht="16.5">
      <c r="A917" s="274" t="str">
        <f>IFERROR(IF(J917&lt;&gt;"",MAX($A$1:A916)+1,""),"")</f>
        <v/>
      </c>
      <c r="B917" s="275" t="str">
        <f>IFERROR(IF(J917="","",_xlfn.CONCAT($Y$2,_xlfn.CONCAT(IF(LEN(ドッグキャリー!$K$2)=1,0,""),ドッグキャリー!$K$2,_xlfn.CONCAT(IF(LEN(ドッグキャリー!$N$2)=1,0,""),ドッグキャリー!$N$2)))),"")</f>
        <v/>
      </c>
      <c r="C917" s="288"/>
      <c r="D917" s="288"/>
      <c r="E917" s="288"/>
      <c r="F917" s="289"/>
      <c r="G917" s="289"/>
      <c r="H917" s="289"/>
      <c r="I917" s="290" t="str">
        <f>IF(リード・アクセサリー!N97=0,"",リード・アクセサリー!E97)</f>
        <v/>
      </c>
      <c r="J917" s="288" t="str">
        <f>IFERROR(IF(リード・アクセサリー!N97=0,"",リード・アクセサリー!N97),"")</f>
        <v/>
      </c>
      <c r="K917" s="289"/>
      <c r="L917" s="289"/>
      <c r="M917" s="289"/>
      <c r="N917" s="289"/>
      <c r="O917" s="289"/>
      <c r="P917" s="289"/>
      <c r="Q917" s="289"/>
      <c r="R917" s="289"/>
      <c r="S917" s="273">
        <v>916</v>
      </c>
    </row>
    <row r="918" spans="1:19" s="84" customFormat="1" ht="16.5">
      <c r="A918" s="274" t="str">
        <f>IFERROR(IF(J918&lt;&gt;"",MAX($A$1:A917)+1,""),"")</f>
        <v/>
      </c>
      <c r="B918" s="275" t="str">
        <f>IFERROR(IF(J918="","",_xlfn.CONCAT($Y$2,_xlfn.CONCAT(IF(LEN(ドッグキャリー!$K$2)=1,0,""),ドッグキャリー!$K$2,_xlfn.CONCAT(IF(LEN(ドッグキャリー!$N$2)=1,0,""),ドッグキャリー!$N$2)))),"")</f>
        <v/>
      </c>
      <c r="C918" s="288"/>
      <c r="D918" s="288"/>
      <c r="E918" s="288"/>
      <c r="F918" s="289"/>
      <c r="G918" s="289"/>
      <c r="H918" s="289"/>
      <c r="I918" s="290" t="str">
        <f>IF(リード・アクセサリー!N98=0,"",リード・アクセサリー!E98)</f>
        <v/>
      </c>
      <c r="J918" s="288" t="str">
        <f>IFERROR(IF(リード・アクセサリー!N98=0,"",リード・アクセサリー!N98),"")</f>
        <v/>
      </c>
      <c r="K918" s="289"/>
      <c r="L918" s="289"/>
      <c r="M918" s="289"/>
      <c r="N918" s="289"/>
      <c r="O918" s="289"/>
      <c r="P918" s="289"/>
      <c r="Q918" s="289"/>
      <c r="R918" s="289"/>
      <c r="S918" s="273">
        <v>917</v>
      </c>
    </row>
    <row r="919" spans="1:19" s="84" customFormat="1" ht="16.5">
      <c r="A919" s="274" t="str">
        <f>IFERROR(IF(J919&lt;&gt;"",MAX($A$1:A918)+1,""),"")</f>
        <v/>
      </c>
      <c r="B919" s="275" t="str">
        <f>IFERROR(IF(J919="","",_xlfn.CONCAT($Y$2,_xlfn.CONCAT(IF(LEN(ドッグキャリー!$K$2)=1,0,""),ドッグキャリー!$K$2,_xlfn.CONCAT(IF(LEN(ドッグキャリー!$N$2)=1,0,""),ドッグキャリー!$N$2)))),"")</f>
        <v/>
      </c>
      <c r="C919" s="288"/>
      <c r="D919" s="288"/>
      <c r="E919" s="288"/>
      <c r="F919" s="289"/>
      <c r="G919" s="289"/>
      <c r="H919" s="289"/>
      <c r="I919" s="290" t="str">
        <f>IF(リード・アクセサリー!N99=0,"",リード・アクセサリー!E99)</f>
        <v/>
      </c>
      <c r="J919" s="288" t="str">
        <f>IFERROR(IF(リード・アクセサリー!N99=0,"",リード・アクセサリー!N99),"")</f>
        <v/>
      </c>
      <c r="K919" s="289"/>
      <c r="L919" s="289"/>
      <c r="M919" s="289"/>
      <c r="N919" s="289"/>
      <c r="O919" s="289"/>
      <c r="P919" s="289"/>
      <c r="Q919" s="289"/>
      <c r="R919" s="289"/>
      <c r="S919" s="273">
        <v>918</v>
      </c>
    </row>
    <row r="920" spans="1:19" s="84" customFormat="1" ht="16.5">
      <c r="A920" s="274" t="str">
        <f>IFERROR(IF(J920&lt;&gt;"",MAX($A$1:A919)+1,""),"")</f>
        <v/>
      </c>
      <c r="B920" s="275" t="str">
        <f>IFERROR(IF(J920="","",_xlfn.CONCAT($Y$2,_xlfn.CONCAT(IF(LEN(ドッグキャリー!$K$2)=1,0,""),ドッグキャリー!$K$2,_xlfn.CONCAT(IF(LEN(ドッグキャリー!$N$2)=1,0,""),ドッグキャリー!$N$2)))),"")</f>
        <v/>
      </c>
      <c r="C920" s="288"/>
      <c r="D920" s="288"/>
      <c r="E920" s="288"/>
      <c r="F920" s="289"/>
      <c r="G920" s="289"/>
      <c r="H920" s="289"/>
      <c r="I920" s="290" t="str">
        <f>IF(リード・アクセサリー!N100=0,"",リード・アクセサリー!E100)</f>
        <v/>
      </c>
      <c r="J920" s="288" t="str">
        <f>IFERROR(IF(リード・アクセサリー!N100=0,"",リード・アクセサリー!N100),"")</f>
        <v/>
      </c>
      <c r="K920" s="289"/>
      <c r="L920" s="289"/>
      <c r="M920" s="289"/>
      <c r="N920" s="289"/>
      <c r="O920" s="289"/>
      <c r="P920" s="289"/>
      <c r="Q920" s="289"/>
      <c r="R920" s="289"/>
      <c r="S920" s="273">
        <v>919</v>
      </c>
    </row>
    <row r="921" spans="1:19" s="84" customFormat="1" ht="16.5">
      <c r="A921" s="274" t="str">
        <f>IFERROR(IF(J921&lt;&gt;"",MAX($A$1:A920)+1,""),"")</f>
        <v/>
      </c>
      <c r="B921" s="275" t="str">
        <f>IFERROR(IF(J921="","",_xlfn.CONCAT($Y$2,_xlfn.CONCAT(IF(LEN(ドッグキャリー!$K$2)=1,0,""),ドッグキャリー!$K$2,_xlfn.CONCAT(IF(LEN(ドッグキャリー!$N$2)=1,0,""),ドッグキャリー!$N$2)))),"")</f>
        <v/>
      </c>
      <c r="C921" s="288"/>
      <c r="D921" s="288"/>
      <c r="E921" s="288"/>
      <c r="F921" s="289"/>
      <c r="G921" s="289"/>
      <c r="H921" s="289"/>
      <c r="I921" s="290" t="str">
        <f>IF(リード・アクセサリー!N101=0,"",リード・アクセサリー!E101)</f>
        <v/>
      </c>
      <c r="J921" s="288" t="str">
        <f>IFERROR(IF(リード・アクセサリー!N101=0,"",リード・アクセサリー!N101),"")</f>
        <v/>
      </c>
      <c r="K921" s="289"/>
      <c r="L921" s="289"/>
      <c r="M921" s="289"/>
      <c r="N921" s="289"/>
      <c r="O921" s="289"/>
      <c r="P921" s="289"/>
      <c r="Q921" s="289"/>
      <c r="R921" s="289"/>
      <c r="S921" s="273">
        <v>920</v>
      </c>
    </row>
    <row r="922" spans="1:19" s="84" customFormat="1" ht="16.5">
      <c r="A922" s="274" t="str">
        <f>IFERROR(IF(J922&lt;&gt;"",MAX($A$1:A921)+1,""),"")</f>
        <v/>
      </c>
      <c r="B922" s="275" t="str">
        <f>IFERROR(IF(J922="","",_xlfn.CONCAT($Y$2,_xlfn.CONCAT(IF(LEN(ドッグキャリー!$K$2)=1,0,""),ドッグキャリー!$K$2,_xlfn.CONCAT(IF(LEN(ドッグキャリー!$N$2)=1,0,""),ドッグキャリー!$N$2)))),"")</f>
        <v/>
      </c>
      <c r="C922" s="288"/>
      <c r="D922" s="288"/>
      <c r="E922" s="288"/>
      <c r="F922" s="289"/>
      <c r="G922" s="289"/>
      <c r="H922" s="289"/>
      <c r="I922" s="290" t="str">
        <f>IF(リード・アクセサリー!N102=0,"",リード・アクセサリー!E102)</f>
        <v/>
      </c>
      <c r="J922" s="288" t="str">
        <f>IFERROR(IF(リード・アクセサリー!N102=0,"",リード・アクセサリー!N102),"")</f>
        <v/>
      </c>
      <c r="K922" s="289"/>
      <c r="L922" s="289"/>
      <c r="M922" s="289"/>
      <c r="N922" s="289"/>
      <c r="O922" s="289"/>
      <c r="P922" s="289"/>
      <c r="Q922" s="289"/>
      <c r="R922" s="289"/>
      <c r="S922" s="273">
        <v>921</v>
      </c>
    </row>
    <row r="923" spans="1:19" s="84" customFormat="1" ht="16.5">
      <c r="A923" s="274" t="str">
        <f>IFERROR(IF(J923&lt;&gt;"",MAX($A$1:A922)+1,""),"")</f>
        <v/>
      </c>
      <c r="B923" s="275" t="str">
        <f>IFERROR(IF(J923="","",_xlfn.CONCAT($Y$2,_xlfn.CONCAT(IF(LEN(ドッグキャリー!$K$2)=1,0,""),ドッグキャリー!$K$2,_xlfn.CONCAT(IF(LEN(ドッグキャリー!$N$2)=1,0,""),ドッグキャリー!$N$2)))),"")</f>
        <v/>
      </c>
      <c r="C923" s="288"/>
      <c r="D923" s="288"/>
      <c r="E923" s="288"/>
      <c r="F923" s="289"/>
      <c r="G923" s="289"/>
      <c r="H923" s="289"/>
      <c r="I923" s="290" t="str">
        <f>IF(リード・アクセサリー!N103=0,"",リード・アクセサリー!E103)</f>
        <v/>
      </c>
      <c r="J923" s="288" t="str">
        <f>IFERROR(IF(リード・アクセサリー!N103=0,"",リード・アクセサリー!N103),"")</f>
        <v/>
      </c>
      <c r="K923" s="289"/>
      <c r="L923" s="289"/>
      <c r="M923" s="289"/>
      <c r="N923" s="289"/>
      <c r="O923" s="289"/>
      <c r="P923" s="289"/>
      <c r="Q923" s="289"/>
      <c r="R923" s="289"/>
      <c r="S923" s="273">
        <v>922</v>
      </c>
    </row>
    <row r="924" spans="1:19" s="84" customFormat="1" ht="16.5">
      <c r="A924" s="274" t="str">
        <f>IFERROR(IF(J924&lt;&gt;"",MAX($A$1:A923)+1,""),"")</f>
        <v/>
      </c>
      <c r="B924" s="275" t="str">
        <f>IFERROR(IF(J924="","",_xlfn.CONCAT($Y$2,_xlfn.CONCAT(IF(LEN(ドッグキャリー!$K$2)=1,0,""),ドッグキャリー!$K$2,_xlfn.CONCAT(IF(LEN(ドッグキャリー!$N$2)=1,0,""),ドッグキャリー!$N$2)))),"")</f>
        <v/>
      </c>
      <c r="C924" s="288"/>
      <c r="D924" s="288"/>
      <c r="E924" s="288"/>
      <c r="F924" s="289"/>
      <c r="G924" s="289"/>
      <c r="H924" s="289"/>
      <c r="I924" s="290" t="str">
        <f>IF(リード・アクセサリー!N104=0,"",リード・アクセサリー!E104)</f>
        <v/>
      </c>
      <c r="J924" s="288" t="str">
        <f>IFERROR(IF(リード・アクセサリー!N104=0,"",リード・アクセサリー!N104),"")</f>
        <v/>
      </c>
      <c r="K924" s="289"/>
      <c r="L924" s="289"/>
      <c r="M924" s="289"/>
      <c r="N924" s="289"/>
      <c r="O924" s="289"/>
      <c r="P924" s="289"/>
      <c r="Q924" s="289"/>
      <c r="R924" s="289"/>
      <c r="S924" s="273">
        <v>923</v>
      </c>
    </row>
    <row r="925" spans="1:19" s="84" customFormat="1" ht="16.5">
      <c r="A925" s="274" t="str">
        <f>IFERROR(IF(J925&lt;&gt;"",MAX($A$1:A924)+1,""),"")</f>
        <v/>
      </c>
      <c r="B925" s="275" t="str">
        <f>IFERROR(IF(J925="","",_xlfn.CONCAT($Y$2,_xlfn.CONCAT(IF(LEN(ドッグキャリー!$K$2)=1,0,""),ドッグキャリー!$K$2,_xlfn.CONCAT(IF(LEN(ドッグキャリー!$N$2)=1,0,""),ドッグキャリー!$N$2)))),"")</f>
        <v/>
      </c>
      <c r="C925" s="288"/>
      <c r="D925" s="288"/>
      <c r="E925" s="288"/>
      <c r="F925" s="289"/>
      <c r="G925" s="289"/>
      <c r="H925" s="289"/>
      <c r="I925" s="290" t="str">
        <f>IF(リード・アクセサリー!N105=0,"",リード・アクセサリー!E105)</f>
        <v/>
      </c>
      <c r="J925" s="288" t="str">
        <f>IFERROR(IF(リード・アクセサリー!N105=0,"",リード・アクセサリー!N105),"")</f>
        <v/>
      </c>
      <c r="K925" s="289"/>
      <c r="L925" s="289"/>
      <c r="M925" s="289"/>
      <c r="N925" s="289"/>
      <c r="O925" s="289"/>
      <c r="P925" s="289"/>
      <c r="Q925" s="289"/>
      <c r="R925" s="289"/>
      <c r="S925" s="273">
        <v>924</v>
      </c>
    </row>
    <row r="926" spans="1:19" s="84" customFormat="1" ht="16.5">
      <c r="A926" s="274" t="str">
        <f>IFERROR(IF(J926&lt;&gt;"",MAX($A$1:A925)+1,""),"")</f>
        <v/>
      </c>
      <c r="B926" s="275" t="str">
        <f>IFERROR(IF(J926="","",_xlfn.CONCAT($Y$2,_xlfn.CONCAT(IF(LEN(ドッグキャリー!$K$2)=1,0,""),ドッグキャリー!$K$2,_xlfn.CONCAT(IF(LEN(ドッグキャリー!$N$2)=1,0,""),ドッグキャリー!$N$2)))),"")</f>
        <v/>
      </c>
      <c r="C926" s="288"/>
      <c r="D926" s="288"/>
      <c r="E926" s="288"/>
      <c r="F926" s="289"/>
      <c r="G926" s="289"/>
      <c r="H926" s="289"/>
      <c r="I926" s="290"/>
      <c r="J926" s="288"/>
      <c r="K926" s="289"/>
      <c r="L926" s="289"/>
      <c r="M926" s="289"/>
      <c r="N926" s="289"/>
      <c r="O926" s="289"/>
      <c r="P926" s="289"/>
      <c r="Q926" s="289"/>
      <c r="R926" s="289"/>
      <c r="S926" s="273">
        <v>925</v>
      </c>
    </row>
    <row r="927" spans="1:19" s="84" customFormat="1" ht="15.75">
      <c r="A927" s="274" t="str">
        <f>IFERROR(IF(J927&lt;&gt;"",MAX($A$1:A926)+1,""),"")</f>
        <v/>
      </c>
      <c r="B927" s="275" t="str">
        <f>IFERROR(IF(J927="","",_xlfn.CONCAT($Y$2,_xlfn.CONCAT(IF(LEN(ドッグキャリー!$K$2)=1,0,""),ドッグキャリー!$K$2,_xlfn.CONCAT(IF(LEN(ドッグキャリー!$N$2)=1,0,""),ドッグキャリー!$N$2)))),"")</f>
        <v/>
      </c>
      <c r="C927" s="291"/>
      <c r="D927" s="291"/>
      <c r="E927" s="291"/>
      <c r="F927" s="292"/>
      <c r="G927" s="292"/>
      <c r="H927" s="292"/>
      <c r="I927" s="293" t="str">
        <f>IF(アイテム!N7=0,"",アイテム!E7)</f>
        <v/>
      </c>
      <c r="J927" s="294" t="str">
        <f>IFERROR(IF(アイテム!N7=0,"",アイテム!N7),"")</f>
        <v/>
      </c>
      <c r="K927" s="292"/>
      <c r="L927" s="292"/>
      <c r="M927" s="292"/>
      <c r="N927" s="292"/>
      <c r="O927" s="292"/>
      <c r="P927" s="292"/>
      <c r="Q927" s="292"/>
      <c r="R927" s="292"/>
      <c r="S927" s="273">
        <v>926</v>
      </c>
    </row>
    <row r="928" spans="1:19" s="84" customFormat="1" ht="15.75">
      <c r="A928" s="274" t="str">
        <f>IFERROR(IF(J928&lt;&gt;"",MAX($A$1:A927)+1,""),"")</f>
        <v/>
      </c>
      <c r="B928" s="275" t="str">
        <f>IFERROR(IF(J928="","",_xlfn.CONCAT($Y$2,_xlfn.CONCAT(IF(LEN(ドッグキャリー!$K$2)=1,0,""),ドッグキャリー!$K$2,_xlfn.CONCAT(IF(LEN(ドッグキャリー!$N$2)=1,0,""),ドッグキャリー!$N$2)))),"")</f>
        <v/>
      </c>
      <c r="C928" s="291"/>
      <c r="D928" s="291"/>
      <c r="E928" s="291"/>
      <c r="F928" s="292"/>
      <c r="G928" s="292"/>
      <c r="H928" s="292"/>
      <c r="I928" s="293" t="str">
        <f>IF(アイテム!N8=0,"",アイテム!E8)</f>
        <v/>
      </c>
      <c r="J928" s="294" t="str">
        <f>IFERROR(IF(アイテム!N8=0,"",アイテム!N8),"")</f>
        <v/>
      </c>
      <c r="K928" s="292"/>
      <c r="L928" s="292"/>
      <c r="M928" s="292"/>
      <c r="N928" s="292"/>
      <c r="O928" s="292"/>
      <c r="P928" s="292"/>
      <c r="Q928" s="292"/>
      <c r="R928" s="292"/>
      <c r="S928" s="273">
        <v>927</v>
      </c>
    </row>
    <row r="929" spans="1:19" s="84" customFormat="1" ht="15.75">
      <c r="A929" s="274" t="str">
        <f>IFERROR(IF(J929&lt;&gt;"",MAX($A$1:A928)+1,""),"")</f>
        <v/>
      </c>
      <c r="B929" s="275" t="str">
        <f>IFERROR(IF(J929="","",_xlfn.CONCAT($Y$2,_xlfn.CONCAT(IF(LEN(ドッグキャリー!$K$2)=1,0,""),ドッグキャリー!$K$2,_xlfn.CONCAT(IF(LEN(ドッグキャリー!$N$2)=1,0,""),ドッグキャリー!$N$2)))),"")</f>
        <v/>
      </c>
      <c r="C929" s="291"/>
      <c r="D929" s="291"/>
      <c r="E929" s="291"/>
      <c r="F929" s="292"/>
      <c r="G929" s="292"/>
      <c r="H929" s="292"/>
      <c r="I929" s="293" t="str">
        <f>IF(アイテム!N9=0,"",アイテム!E9)</f>
        <v/>
      </c>
      <c r="J929" s="294" t="str">
        <f>IFERROR(IF(アイテム!N9=0,"",アイテム!N9),"")</f>
        <v/>
      </c>
      <c r="K929" s="292"/>
      <c r="L929" s="292"/>
      <c r="M929" s="292"/>
      <c r="N929" s="292"/>
      <c r="O929" s="292"/>
      <c r="P929" s="292"/>
      <c r="Q929" s="292"/>
      <c r="R929" s="292"/>
      <c r="S929" s="273">
        <v>928</v>
      </c>
    </row>
    <row r="930" spans="1:19" s="84" customFormat="1" ht="15.75">
      <c r="A930" s="274" t="str">
        <f>IFERROR(IF(J930&lt;&gt;"",MAX($A$1:A929)+1,""),"")</f>
        <v/>
      </c>
      <c r="B930" s="275" t="str">
        <f>IFERROR(IF(J930="","",_xlfn.CONCAT($Y$2,_xlfn.CONCAT(IF(LEN(ドッグキャリー!$K$2)=1,0,""),ドッグキャリー!$K$2,_xlfn.CONCAT(IF(LEN(ドッグキャリー!$N$2)=1,0,""),ドッグキャリー!$N$2)))),"")</f>
        <v/>
      </c>
      <c r="C930" s="291"/>
      <c r="D930" s="291"/>
      <c r="E930" s="291"/>
      <c r="F930" s="292"/>
      <c r="G930" s="292"/>
      <c r="H930" s="292"/>
      <c r="I930" s="293" t="str">
        <f>IF(アイテム!N10=0,"",アイテム!E10)</f>
        <v/>
      </c>
      <c r="J930" s="294" t="str">
        <f>IFERROR(IF(アイテム!N10=0,"",アイテム!N10),"")</f>
        <v/>
      </c>
      <c r="K930" s="292"/>
      <c r="L930" s="292"/>
      <c r="M930" s="292"/>
      <c r="N930" s="292"/>
      <c r="O930" s="292"/>
      <c r="P930" s="292"/>
      <c r="Q930" s="292"/>
      <c r="R930" s="292"/>
      <c r="S930" s="273">
        <v>929</v>
      </c>
    </row>
    <row r="931" spans="1:19" s="84" customFormat="1" ht="15.75">
      <c r="A931" s="274" t="str">
        <f>IFERROR(IF(J931&lt;&gt;"",MAX($A$1:A930)+1,""),"")</f>
        <v/>
      </c>
      <c r="B931" s="275" t="str">
        <f>IFERROR(IF(J931="","",_xlfn.CONCAT($Y$2,_xlfn.CONCAT(IF(LEN(ドッグキャリー!$K$2)=1,0,""),ドッグキャリー!$K$2,_xlfn.CONCAT(IF(LEN(ドッグキャリー!$N$2)=1,0,""),ドッグキャリー!$N$2)))),"")</f>
        <v/>
      </c>
      <c r="C931" s="291"/>
      <c r="D931" s="291"/>
      <c r="E931" s="291"/>
      <c r="F931" s="292"/>
      <c r="G931" s="292"/>
      <c r="H931" s="292"/>
      <c r="I931" s="293" t="str">
        <f>IF(アイテム!N11=0,"",アイテム!E11)</f>
        <v/>
      </c>
      <c r="J931" s="294" t="str">
        <f>IFERROR(IF(アイテム!N11=0,"",アイテム!N11),"")</f>
        <v/>
      </c>
      <c r="K931" s="292"/>
      <c r="L931" s="292"/>
      <c r="M931" s="292"/>
      <c r="N931" s="292"/>
      <c r="O931" s="292"/>
      <c r="P931" s="292"/>
      <c r="Q931" s="292"/>
      <c r="R931" s="292"/>
      <c r="S931" s="273">
        <v>930</v>
      </c>
    </row>
    <row r="932" spans="1:19" s="84" customFormat="1" ht="15.75">
      <c r="A932" s="274" t="str">
        <f>IFERROR(IF(J932&lt;&gt;"",MAX($A$1:A931)+1,""),"")</f>
        <v/>
      </c>
      <c r="B932" s="275" t="str">
        <f>IFERROR(IF(J932="","",_xlfn.CONCAT($Y$2,_xlfn.CONCAT(IF(LEN(ドッグキャリー!$K$2)=1,0,""),ドッグキャリー!$K$2,_xlfn.CONCAT(IF(LEN(ドッグキャリー!$N$2)=1,0,""),ドッグキャリー!$N$2)))),"")</f>
        <v/>
      </c>
      <c r="C932" s="291"/>
      <c r="D932" s="291"/>
      <c r="E932" s="291"/>
      <c r="F932" s="292"/>
      <c r="G932" s="292"/>
      <c r="H932" s="292"/>
      <c r="I932" s="293" t="str">
        <f>IF(アイテム!N12=0,"",アイテム!E12)</f>
        <v/>
      </c>
      <c r="J932" s="294" t="str">
        <f>IFERROR(IF(アイテム!N12=0,"",アイテム!N12),"")</f>
        <v/>
      </c>
      <c r="K932" s="292"/>
      <c r="L932" s="292"/>
      <c r="M932" s="292"/>
      <c r="N932" s="292"/>
      <c r="O932" s="292"/>
      <c r="P932" s="292"/>
      <c r="Q932" s="292"/>
      <c r="R932" s="292"/>
      <c r="S932" s="273">
        <v>931</v>
      </c>
    </row>
    <row r="933" spans="1:19" s="84" customFormat="1" ht="15.75">
      <c r="A933" s="274" t="str">
        <f>IFERROR(IF(J933&lt;&gt;"",MAX($A$1:A932)+1,""),"")</f>
        <v/>
      </c>
      <c r="B933" s="275" t="str">
        <f>IFERROR(IF(J933="","",_xlfn.CONCAT($Y$2,_xlfn.CONCAT(IF(LEN(ドッグキャリー!$K$2)=1,0,""),ドッグキャリー!$K$2,_xlfn.CONCAT(IF(LEN(ドッグキャリー!$N$2)=1,0,""),ドッグキャリー!$N$2)))),"")</f>
        <v/>
      </c>
      <c r="C933" s="291"/>
      <c r="D933" s="291"/>
      <c r="E933" s="291"/>
      <c r="F933" s="292"/>
      <c r="G933" s="292"/>
      <c r="H933" s="292"/>
      <c r="I933" s="293" t="str">
        <f>IF(アイテム!N13=0,"",アイテム!E13)</f>
        <v/>
      </c>
      <c r="J933" s="294" t="str">
        <f>IFERROR(IF(アイテム!N13=0,"",アイテム!N13),"")</f>
        <v/>
      </c>
      <c r="K933" s="292"/>
      <c r="L933" s="292"/>
      <c r="M933" s="292"/>
      <c r="N933" s="292"/>
      <c r="O933" s="292"/>
      <c r="P933" s="292"/>
      <c r="Q933" s="292"/>
      <c r="R933" s="292"/>
      <c r="S933" s="273">
        <v>932</v>
      </c>
    </row>
    <row r="934" spans="1:19" s="84" customFormat="1" ht="15.75">
      <c r="A934" s="274" t="str">
        <f>IFERROR(IF(J934&lt;&gt;"",MAX($A$1:A933)+1,""),"")</f>
        <v/>
      </c>
      <c r="B934" s="275" t="str">
        <f>IFERROR(IF(J934="","",_xlfn.CONCAT($Y$2,_xlfn.CONCAT(IF(LEN(ドッグキャリー!$K$2)=1,0,""),ドッグキャリー!$K$2,_xlfn.CONCAT(IF(LEN(ドッグキャリー!$N$2)=1,0,""),ドッグキャリー!$N$2)))),"")</f>
        <v/>
      </c>
      <c r="C934" s="291"/>
      <c r="D934" s="291"/>
      <c r="E934" s="291"/>
      <c r="F934" s="292"/>
      <c r="G934" s="292"/>
      <c r="H934" s="292"/>
      <c r="I934" s="293" t="str">
        <f>IF(アイテム!N14=0,"",アイテム!E14)</f>
        <v/>
      </c>
      <c r="J934" s="294" t="str">
        <f>IFERROR(IF(アイテム!N14=0,"",アイテム!N14),"")</f>
        <v/>
      </c>
      <c r="K934" s="292"/>
      <c r="L934" s="292"/>
      <c r="M934" s="292"/>
      <c r="N934" s="292"/>
      <c r="O934" s="292"/>
      <c r="P934" s="292"/>
      <c r="Q934" s="292"/>
      <c r="R934" s="292"/>
      <c r="S934" s="273">
        <v>933</v>
      </c>
    </row>
    <row r="935" spans="1:19" s="84" customFormat="1" ht="15.75">
      <c r="A935" s="274" t="str">
        <f>IFERROR(IF(J935&lt;&gt;"",MAX($A$1:A934)+1,""),"")</f>
        <v/>
      </c>
      <c r="B935" s="275" t="str">
        <f>IFERROR(IF(J935="","",_xlfn.CONCAT($Y$2,_xlfn.CONCAT(IF(LEN(ドッグキャリー!$K$2)=1,0,""),ドッグキャリー!$K$2,_xlfn.CONCAT(IF(LEN(ドッグキャリー!$N$2)=1,0,""),ドッグキャリー!$N$2)))),"")</f>
        <v/>
      </c>
      <c r="C935" s="291"/>
      <c r="D935" s="291"/>
      <c r="E935" s="291"/>
      <c r="F935" s="292"/>
      <c r="G935" s="292"/>
      <c r="H935" s="292"/>
      <c r="I935" s="293" t="str">
        <f>IF(アイテム!N15=0,"",アイテム!E15)</f>
        <v/>
      </c>
      <c r="J935" s="294" t="str">
        <f>IFERROR(IF(アイテム!N15=0,"",アイテム!N15),"")</f>
        <v/>
      </c>
      <c r="K935" s="292"/>
      <c r="L935" s="292"/>
      <c r="M935" s="292"/>
      <c r="N935" s="292"/>
      <c r="O935" s="292"/>
      <c r="P935" s="292"/>
      <c r="Q935" s="292"/>
      <c r="R935" s="292"/>
      <c r="S935" s="273">
        <v>934</v>
      </c>
    </row>
    <row r="936" spans="1:19" s="84" customFormat="1" ht="15.75">
      <c r="A936" s="274" t="str">
        <f>IFERROR(IF(J936&lt;&gt;"",MAX($A$1:A935)+1,""),"")</f>
        <v/>
      </c>
      <c r="B936" s="275" t="str">
        <f>IFERROR(IF(J936="","",_xlfn.CONCAT($Y$2,_xlfn.CONCAT(IF(LEN(ドッグキャリー!$K$2)=1,0,""),ドッグキャリー!$K$2,_xlfn.CONCAT(IF(LEN(ドッグキャリー!$N$2)=1,0,""),ドッグキャリー!$N$2)))),"")</f>
        <v/>
      </c>
      <c r="C936" s="291"/>
      <c r="D936" s="291"/>
      <c r="E936" s="291"/>
      <c r="F936" s="292"/>
      <c r="G936" s="292"/>
      <c r="H936" s="292"/>
      <c r="I936" s="293" t="str">
        <f>IF(アイテム!N16=0,"",アイテム!E16)</f>
        <v/>
      </c>
      <c r="J936" s="294" t="str">
        <f>IFERROR(IF(アイテム!N16=0,"",アイテム!N16),"")</f>
        <v/>
      </c>
      <c r="K936" s="292"/>
      <c r="L936" s="292"/>
      <c r="M936" s="292"/>
      <c r="N936" s="292"/>
      <c r="O936" s="292"/>
      <c r="P936" s="292"/>
      <c r="Q936" s="292"/>
      <c r="R936" s="292"/>
      <c r="S936" s="273">
        <v>935</v>
      </c>
    </row>
    <row r="937" spans="1:19" s="84" customFormat="1" ht="15.75">
      <c r="A937" s="274" t="str">
        <f>IFERROR(IF(J937&lt;&gt;"",MAX($A$1:A936)+1,""),"")</f>
        <v/>
      </c>
      <c r="B937" s="275" t="str">
        <f>IFERROR(IF(J937="","",_xlfn.CONCAT($Y$2,_xlfn.CONCAT(IF(LEN(ドッグキャリー!$K$2)=1,0,""),ドッグキャリー!$K$2,_xlfn.CONCAT(IF(LEN(ドッグキャリー!$N$2)=1,0,""),ドッグキャリー!$N$2)))),"")</f>
        <v/>
      </c>
      <c r="C937" s="291"/>
      <c r="D937" s="291"/>
      <c r="E937" s="291"/>
      <c r="F937" s="292"/>
      <c r="G937" s="292"/>
      <c r="H937" s="292"/>
      <c r="I937" s="293" t="str">
        <f>IF(アイテム!N17=0,"",アイテム!E17)</f>
        <v/>
      </c>
      <c r="J937" s="294" t="str">
        <f>IFERROR(IF(アイテム!N17=0,"",アイテム!N17),"")</f>
        <v/>
      </c>
      <c r="K937" s="292"/>
      <c r="L937" s="292"/>
      <c r="M937" s="292"/>
      <c r="N937" s="292"/>
      <c r="O937" s="292"/>
      <c r="P937" s="292"/>
      <c r="Q937" s="292"/>
      <c r="R937" s="292"/>
      <c r="S937" s="273">
        <v>936</v>
      </c>
    </row>
    <row r="938" spans="1:19" s="84" customFormat="1" ht="15.75">
      <c r="A938" s="274" t="str">
        <f>IFERROR(IF(J938&lt;&gt;"",MAX($A$1:A937)+1,""),"")</f>
        <v/>
      </c>
      <c r="B938" s="275" t="str">
        <f>IFERROR(IF(J938="","",_xlfn.CONCAT($Y$2,_xlfn.CONCAT(IF(LEN(ドッグキャリー!$K$2)=1,0,""),ドッグキャリー!$K$2,_xlfn.CONCAT(IF(LEN(ドッグキャリー!$N$2)=1,0,""),ドッグキャリー!$N$2)))),"")</f>
        <v/>
      </c>
      <c r="C938" s="291"/>
      <c r="D938" s="291"/>
      <c r="E938" s="291"/>
      <c r="F938" s="292"/>
      <c r="G938" s="292"/>
      <c r="H938" s="292"/>
      <c r="I938" s="293" t="str">
        <f>IF(アイテム!N18=0,"",アイテム!E18)</f>
        <v/>
      </c>
      <c r="J938" s="294" t="str">
        <f>IFERROR(IF(アイテム!N18=0,"",アイテム!N18),"")</f>
        <v/>
      </c>
      <c r="K938" s="292"/>
      <c r="L938" s="292"/>
      <c r="M938" s="292"/>
      <c r="N938" s="292"/>
      <c r="O938" s="292"/>
      <c r="P938" s="292"/>
      <c r="Q938" s="292"/>
      <c r="R938" s="292"/>
      <c r="S938" s="273">
        <v>937</v>
      </c>
    </row>
    <row r="939" spans="1:19" s="84" customFormat="1" ht="15.75">
      <c r="A939" s="274" t="str">
        <f>IFERROR(IF(J939&lt;&gt;"",MAX($A$1:A938)+1,""),"")</f>
        <v/>
      </c>
      <c r="B939" s="275" t="str">
        <f>IFERROR(IF(J939="","",_xlfn.CONCAT($Y$2,_xlfn.CONCAT(IF(LEN(ドッグキャリー!$K$2)=1,0,""),ドッグキャリー!$K$2,_xlfn.CONCAT(IF(LEN(ドッグキャリー!$N$2)=1,0,""),ドッグキャリー!$N$2)))),"")</f>
        <v/>
      </c>
      <c r="C939" s="291"/>
      <c r="D939" s="291"/>
      <c r="E939" s="291"/>
      <c r="F939" s="292"/>
      <c r="G939" s="292"/>
      <c r="H939" s="292"/>
      <c r="I939" s="293" t="str">
        <f>IF(アイテム!N19=0,"",アイテム!E19)</f>
        <v/>
      </c>
      <c r="J939" s="294" t="str">
        <f>IFERROR(IF(アイテム!N19=0,"",アイテム!N19),"")</f>
        <v/>
      </c>
      <c r="K939" s="292"/>
      <c r="L939" s="292"/>
      <c r="M939" s="292"/>
      <c r="N939" s="292"/>
      <c r="O939" s="292"/>
      <c r="P939" s="292"/>
      <c r="Q939" s="292"/>
      <c r="R939" s="292"/>
      <c r="S939" s="273">
        <v>938</v>
      </c>
    </row>
    <row r="940" spans="1:19" s="84" customFormat="1" ht="15.75">
      <c r="A940" s="274" t="str">
        <f>IFERROR(IF(J940&lt;&gt;"",MAX($A$1:A939)+1,""),"")</f>
        <v/>
      </c>
      <c r="B940" s="275" t="str">
        <f>IFERROR(IF(J940="","",_xlfn.CONCAT($Y$2,_xlfn.CONCAT(IF(LEN(ドッグキャリー!$K$2)=1,0,""),ドッグキャリー!$K$2,_xlfn.CONCAT(IF(LEN(ドッグキャリー!$N$2)=1,0,""),ドッグキャリー!$N$2)))),"")</f>
        <v/>
      </c>
      <c r="C940" s="291"/>
      <c r="D940" s="291"/>
      <c r="E940" s="291"/>
      <c r="F940" s="292"/>
      <c r="G940" s="292"/>
      <c r="H940" s="292"/>
      <c r="I940" s="293" t="str">
        <f>IF(アイテム!N20=0,"",アイテム!E20)</f>
        <v/>
      </c>
      <c r="J940" s="294" t="str">
        <f>IFERROR(IF(アイテム!N20=0,"",アイテム!N20),"")</f>
        <v/>
      </c>
      <c r="K940" s="292"/>
      <c r="L940" s="292"/>
      <c r="M940" s="292"/>
      <c r="N940" s="292"/>
      <c r="O940" s="292"/>
      <c r="P940" s="292"/>
      <c r="Q940" s="292"/>
      <c r="R940" s="292"/>
      <c r="S940" s="273">
        <v>939</v>
      </c>
    </row>
    <row r="941" spans="1:19" s="84" customFormat="1" ht="15.75">
      <c r="A941" s="274" t="str">
        <f>IFERROR(IF(J941&lt;&gt;"",MAX($A$1:A940)+1,""),"")</f>
        <v/>
      </c>
      <c r="B941" s="275" t="str">
        <f>IFERROR(IF(J941="","",_xlfn.CONCAT($Y$2,_xlfn.CONCAT(IF(LEN(ドッグキャリー!$K$2)=1,0,""),ドッグキャリー!$K$2,_xlfn.CONCAT(IF(LEN(ドッグキャリー!$N$2)=1,0,""),ドッグキャリー!$N$2)))),"")</f>
        <v/>
      </c>
      <c r="C941" s="291"/>
      <c r="D941" s="291"/>
      <c r="E941" s="291"/>
      <c r="F941" s="292"/>
      <c r="G941" s="292"/>
      <c r="H941" s="292"/>
      <c r="I941" s="293" t="str">
        <f>IF(アイテム!N21=0,"",アイテム!E21)</f>
        <v/>
      </c>
      <c r="J941" s="294" t="str">
        <f>IFERROR(IF(アイテム!N21=0,"",アイテム!N21),"")</f>
        <v/>
      </c>
      <c r="K941" s="292"/>
      <c r="L941" s="292"/>
      <c r="M941" s="292"/>
      <c r="N941" s="292"/>
      <c r="O941" s="292"/>
      <c r="P941" s="292"/>
      <c r="Q941" s="292"/>
      <c r="R941" s="292"/>
      <c r="S941" s="273">
        <v>940</v>
      </c>
    </row>
    <row r="942" spans="1:19" s="84" customFormat="1" ht="15.75">
      <c r="A942" s="274" t="str">
        <f>IFERROR(IF(J942&lt;&gt;"",MAX($A$1:A941)+1,""),"")</f>
        <v/>
      </c>
      <c r="B942" s="275" t="str">
        <f>IFERROR(IF(J942="","",_xlfn.CONCAT($Y$2,_xlfn.CONCAT(IF(LEN(ドッグキャリー!$K$2)=1,0,""),ドッグキャリー!$K$2,_xlfn.CONCAT(IF(LEN(ドッグキャリー!$N$2)=1,0,""),ドッグキャリー!$N$2)))),"")</f>
        <v/>
      </c>
      <c r="C942" s="291"/>
      <c r="D942" s="291"/>
      <c r="E942" s="291"/>
      <c r="F942" s="292"/>
      <c r="G942" s="292"/>
      <c r="H942" s="292"/>
      <c r="I942" s="293" t="str">
        <f>IF(アイテム!N22=0,"",アイテム!E22)</f>
        <v/>
      </c>
      <c r="J942" s="294" t="str">
        <f>IFERROR(IF(アイテム!N22=0,"",アイテム!N22),"")</f>
        <v/>
      </c>
      <c r="K942" s="292"/>
      <c r="L942" s="292"/>
      <c r="M942" s="292"/>
      <c r="N942" s="292"/>
      <c r="O942" s="292"/>
      <c r="P942" s="292"/>
      <c r="Q942" s="292"/>
      <c r="R942" s="292"/>
      <c r="S942" s="273">
        <v>941</v>
      </c>
    </row>
    <row r="943" spans="1:19" s="84" customFormat="1" ht="15.75">
      <c r="A943" s="274" t="str">
        <f>IFERROR(IF(J943&lt;&gt;"",MAX($A$1:A942)+1,""),"")</f>
        <v/>
      </c>
      <c r="B943" s="275" t="str">
        <f>IFERROR(IF(J943="","",_xlfn.CONCAT($Y$2,_xlfn.CONCAT(IF(LEN(ドッグキャリー!$K$2)=1,0,""),ドッグキャリー!$K$2,_xlfn.CONCAT(IF(LEN(ドッグキャリー!$N$2)=1,0,""),ドッグキャリー!$N$2)))),"")</f>
        <v/>
      </c>
      <c r="C943" s="291"/>
      <c r="D943" s="291"/>
      <c r="E943" s="291"/>
      <c r="F943" s="292"/>
      <c r="G943" s="292"/>
      <c r="H943" s="292"/>
      <c r="I943" s="293" t="str">
        <f>IF(アイテム!N23=0,"",アイテム!E23)</f>
        <v/>
      </c>
      <c r="J943" s="294" t="str">
        <f>IFERROR(IF(アイテム!N23=0,"",アイテム!N23),"")</f>
        <v/>
      </c>
      <c r="K943" s="292"/>
      <c r="L943" s="292"/>
      <c r="M943" s="292"/>
      <c r="N943" s="292"/>
      <c r="O943" s="292"/>
      <c r="P943" s="292"/>
      <c r="Q943" s="292"/>
      <c r="R943" s="292"/>
      <c r="S943" s="273">
        <v>942</v>
      </c>
    </row>
    <row r="944" spans="1:19" s="84" customFormat="1" ht="15.75">
      <c r="A944" s="274" t="str">
        <f>IFERROR(IF(J944&lt;&gt;"",MAX($A$1:A943)+1,""),"")</f>
        <v/>
      </c>
      <c r="B944" s="275" t="str">
        <f>IFERROR(IF(J944="","",_xlfn.CONCAT($Y$2,_xlfn.CONCAT(IF(LEN(ドッグキャリー!$K$2)=1,0,""),ドッグキャリー!$K$2,_xlfn.CONCAT(IF(LEN(ドッグキャリー!$N$2)=1,0,""),ドッグキャリー!$N$2)))),"")</f>
        <v/>
      </c>
      <c r="C944" s="291"/>
      <c r="D944" s="291"/>
      <c r="E944" s="291"/>
      <c r="F944" s="292"/>
      <c r="G944" s="292"/>
      <c r="H944" s="292"/>
      <c r="I944" s="293" t="str">
        <f>IF(アイテム!N24=0,"",アイテム!E24)</f>
        <v/>
      </c>
      <c r="J944" s="294" t="str">
        <f>IFERROR(IF(アイテム!N24=0,"",アイテム!N24),"")</f>
        <v/>
      </c>
      <c r="K944" s="292"/>
      <c r="L944" s="292"/>
      <c r="M944" s="292"/>
      <c r="N944" s="292"/>
      <c r="O944" s="292"/>
      <c r="P944" s="292"/>
      <c r="Q944" s="292"/>
      <c r="R944" s="292"/>
      <c r="S944" s="273">
        <v>943</v>
      </c>
    </row>
    <row r="945" spans="1:19" s="84" customFormat="1" ht="15.75">
      <c r="A945" s="274" t="str">
        <f>IFERROR(IF(J945&lt;&gt;"",MAX($A$1:A944)+1,""),"")</f>
        <v/>
      </c>
      <c r="B945" s="275" t="str">
        <f>IFERROR(IF(J945="","",_xlfn.CONCAT($Y$2,_xlfn.CONCAT(IF(LEN(ドッグキャリー!$K$2)=1,0,""),ドッグキャリー!$K$2,_xlfn.CONCAT(IF(LEN(ドッグキャリー!$N$2)=1,0,""),ドッグキャリー!$N$2)))),"")</f>
        <v/>
      </c>
      <c r="C945" s="291"/>
      <c r="D945" s="291"/>
      <c r="E945" s="291"/>
      <c r="F945" s="292"/>
      <c r="G945" s="292"/>
      <c r="H945" s="292"/>
      <c r="I945" s="293" t="str">
        <f>IF(アイテム!N25=0,"",アイテム!E25)</f>
        <v/>
      </c>
      <c r="J945" s="294" t="str">
        <f>IFERROR(IF(アイテム!N25=0,"",アイテム!N25),"")</f>
        <v/>
      </c>
      <c r="K945" s="292"/>
      <c r="L945" s="292"/>
      <c r="M945" s="292"/>
      <c r="N945" s="292"/>
      <c r="O945" s="292"/>
      <c r="P945" s="292"/>
      <c r="Q945" s="292"/>
      <c r="R945" s="292"/>
      <c r="S945" s="273">
        <v>944</v>
      </c>
    </row>
    <row r="946" spans="1:19" s="84" customFormat="1" ht="15.75">
      <c r="A946" s="274" t="str">
        <f>IFERROR(IF(J946&lt;&gt;"",MAX($A$1:A945)+1,""),"")</f>
        <v/>
      </c>
      <c r="B946" s="275" t="str">
        <f>IFERROR(IF(J946="","",_xlfn.CONCAT($Y$2,_xlfn.CONCAT(IF(LEN(ドッグキャリー!$K$2)=1,0,""),ドッグキャリー!$K$2,_xlfn.CONCAT(IF(LEN(ドッグキャリー!$N$2)=1,0,""),ドッグキャリー!$N$2)))),"")</f>
        <v/>
      </c>
      <c r="C946" s="291"/>
      <c r="D946" s="291"/>
      <c r="E946" s="291"/>
      <c r="F946" s="292"/>
      <c r="G946" s="292"/>
      <c r="H946" s="292"/>
      <c r="I946" s="293" t="str">
        <f>IF(アイテム!N26=0,"",アイテム!E26)</f>
        <v/>
      </c>
      <c r="J946" s="294" t="str">
        <f>IFERROR(IF(アイテム!N26=0,"",アイテム!N26),"")</f>
        <v/>
      </c>
      <c r="K946" s="292"/>
      <c r="L946" s="292"/>
      <c r="M946" s="292"/>
      <c r="N946" s="292"/>
      <c r="O946" s="292"/>
      <c r="P946" s="292"/>
      <c r="Q946" s="292"/>
      <c r="R946" s="292"/>
      <c r="S946" s="273">
        <v>945</v>
      </c>
    </row>
    <row r="947" spans="1:19" s="84" customFormat="1" ht="15.75">
      <c r="A947" s="274" t="str">
        <f>IFERROR(IF(J947&lt;&gt;"",MAX($A$1:A946)+1,""),"")</f>
        <v/>
      </c>
      <c r="B947" s="275" t="str">
        <f>IFERROR(IF(J947="","",_xlfn.CONCAT($Y$2,_xlfn.CONCAT(IF(LEN(ドッグキャリー!$K$2)=1,0,""),ドッグキャリー!$K$2,_xlfn.CONCAT(IF(LEN(ドッグキャリー!$N$2)=1,0,""),ドッグキャリー!$N$2)))),"")</f>
        <v/>
      </c>
      <c r="C947" s="291"/>
      <c r="D947" s="291"/>
      <c r="E947" s="291"/>
      <c r="F947" s="292"/>
      <c r="G947" s="292"/>
      <c r="H947" s="292"/>
      <c r="I947" s="293" t="str">
        <f>IF(アイテム!N27=0,"",アイテム!E27)</f>
        <v/>
      </c>
      <c r="J947" s="294" t="str">
        <f>IFERROR(IF(アイテム!N27=0,"",アイテム!N27),"")</f>
        <v/>
      </c>
      <c r="K947" s="292"/>
      <c r="L947" s="292"/>
      <c r="M947" s="292"/>
      <c r="N947" s="292"/>
      <c r="O947" s="292"/>
      <c r="P947" s="292"/>
      <c r="Q947" s="292"/>
      <c r="R947" s="292"/>
      <c r="S947" s="273">
        <v>946</v>
      </c>
    </row>
    <row r="948" spans="1:19" s="84" customFormat="1" ht="15.75">
      <c r="A948" s="274" t="str">
        <f>IFERROR(IF(J948&lt;&gt;"",MAX($A$1:A947)+1,""),"")</f>
        <v/>
      </c>
      <c r="B948" s="275" t="str">
        <f>IFERROR(IF(J948="","",_xlfn.CONCAT($Y$2,_xlfn.CONCAT(IF(LEN(ドッグキャリー!$K$2)=1,0,""),ドッグキャリー!$K$2,_xlfn.CONCAT(IF(LEN(ドッグキャリー!$N$2)=1,0,""),ドッグキャリー!$N$2)))),"")</f>
        <v/>
      </c>
      <c r="C948" s="291"/>
      <c r="D948" s="291"/>
      <c r="E948" s="291"/>
      <c r="F948" s="292"/>
      <c r="G948" s="292"/>
      <c r="H948" s="292"/>
      <c r="I948" s="293" t="str">
        <f>IF(アイテム!N28=0,"",アイテム!E28)</f>
        <v/>
      </c>
      <c r="J948" s="294" t="str">
        <f>IFERROR(IF(アイテム!N28=0,"",アイテム!N28),"")</f>
        <v/>
      </c>
      <c r="K948" s="292"/>
      <c r="L948" s="292"/>
      <c r="M948" s="292"/>
      <c r="N948" s="292"/>
      <c r="O948" s="292"/>
      <c r="P948" s="292"/>
      <c r="Q948" s="292"/>
      <c r="R948" s="292"/>
      <c r="S948" s="273">
        <v>947</v>
      </c>
    </row>
    <row r="949" spans="1:19" s="84" customFormat="1" ht="15.75">
      <c r="A949" s="274" t="str">
        <f>IFERROR(IF(J949&lt;&gt;"",MAX($A$1:A948)+1,""),"")</f>
        <v/>
      </c>
      <c r="B949" s="275" t="str">
        <f>IFERROR(IF(J949="","",_xlfn.CONCAT($Y$2,_xlfn.CONCAT(IF(LEN(ドッグキャリー!$K$2)=1,0,""),ドッグキャリー!$K$2,_xlfn.CONCAT(IF(LEN(ドッグキャリー!$N$2)=1,0,""),ドッグキャリー!$N$2)))),"")</f>
        <v/>
      </c>
      <c r="C949" s="291"/>
      <c r="D949" s="291"/>
      <c r="E949" s="291"/>
      <c r="F949" s="292"/>
      <c r="G949" s="292"/>
      <c r="H949" s="292"/>
      <c r="I949" s="293" t="str">
        <f>IF(アイテム!N29=0,"",アイテム!E29)</f>
        <v/>
      </c>
      <c r="J949" s="294" t="str">
        <f>IFERROR(IF(アイテム!N29=0,"",アイテム!N29),"")</f>
        <v/>
      </c>
      <c r="K949" s="292"/>
      <c r="L949" s="292"/>
      <c r="M949" s="292"/>
      <c r="N949" s="292"/>
      <c r="O949" s="292"/>
      <c r="P949" s="292"/>
      <c r="Q949" s="292"/>
      <c r="R949" s="292"/>
      <c r="S949" s="273">
        <v>948</v>
      </c>
    </row>
    <row r="950" spans="1:19" s="84" customFormat="1" ht="15.75">
      <c r="A950" s="274" t="str">
        <f>IFERROR(IF(J950&lt;&gt;"",MAX($A$1:A949)+1,""),"")</f>
        <v/>
      </c>
      <c r="B950" s="275" t="str">
        <f>IFERROR(IF(J950="","",_xlfn.CONCAT($Y$2,_xlfn.CONCAT(IF(LEN(ドッグキャリー!$K$2)=1,0,""),ドッグキャリー!$K$2,_xlfn.CONCAT(IF(LEN(ドッグキャリー!$N$2)=1,0,""),ドッグキャリー!$N$2)))),"")</f>
        <v/>
      </c>
      <c r="C950" s="291"/>
      <c r="D950" s="291"/>
      <c r="E950" s="291"/>
      <c r="F950" s="292"/>
      <c r="G950" s="292"/>
      <c r="H950" s="292"/>
      <c r="I950" s="293" t="str">
        <f>IF(アイテム!N30=0,"",アイテム!E30)</f>
        <v/>
      </c>
      <c r="J950" s="294" t="str">
        <f>IFERROR(IF(アイテム!N30=0,"",アイテム!N30),"")</f>
        <v/>
      </c>
      <c r="K950" s="292"/>
      <c r="L950" s="292"/>
      <c r="M950" s="292"/>
      <c r="N950" s="292"/>
      <c r="O950" s="292"/>
      <c r="P950" s="292"/>
      <c r="Q950" s="292"/>
      <c r="R950" s="292"/>
      <c r="S950" s="273">
        <v>949</v>
      </c>
    </row>
    <row r="951" spans="1:19" s="84" customFormat="1" ht="15.75">
      <c r="A951" s="274" t="str">
        <f>IFERROR(IF(J951&lt;&gt;"",MAX($A$1:A950)+1,""),"")</f>
        <v/>
      </c>
      <c r="B951" s="275" t="str">
        <f>IFERROR(IF(J951="","",_xlfn.CONCAT($Y$2,_xlfn.CONCAT(IF(LEN(ドッグキャリー!$K$2)=1,0,""),ドッグキャリー!$K$2,_xlfn.CONCAT(IF(LEN(ドッグキャリー!$N$2)=1,0,""),ドッグキャリー!$N$2)))),"")</f>
        <v/>
      </c>
      <c r="C951" s="291"/>
      <c r="D951" s="291"/>
      <c r="E951" s="291"/>
      <c r="F951" s="292"/>
      <c r="G951" s="292"/>
      <c r="H951" s="292"/>
      <c r="I951" s="293" t="str">
        <f>IF(アイテム!N31=0,"",アイテム!E31)</f>
        <v/>
      </c>
      <c r="J951" s="294" t="str">
        <f>IFERROR(IF(アイテム!N31=0,"",アイテム!N31),"")</f>
        <v/>
      </c>
      <c r="K951" s="292"/>
      <c r="L951" s="292"/>
      <c r="M951" s="292"/>
      <c r="N951" s="292"/>
      <c r="O951" s="292"/>
      <c r="P951" s="292"/>
      <c r="Q951" s="292"/>
      <c r="R951" s="292"/>
      <c r="S951" s="273">
        <v>950</v>
      </c>
    </row>
    <row r="952" spans="1:19" s="84" customFormat="1" ht="15.75">
      <c r="A952" s="274" t="str">
        <f>IFERROR(IF(J952&lt;&gt;"",MAX($A$1:A951)+1,""),"")</f>
        <v/>
      </c>
      <c r="B952" s="275" t="str">
        <f>IFERROR(IF(J952="","",_xlfn.CONCAT($Y$2,_xlfn.CONCAT(IF(LEN(ドッグキャリー!$K$2)=1,0,""),ドッグキャリー!$K$2,_xlfn.CONCAT(IF(LEN(ドッグキャリー!$N$2)=1,0,""),ドッグキャリー!$N$2)))),"")</f>
        <v/>
      </c>
      <c r="C952" s="291"/>
      <c r="D952" s="291"/>
      <c r="E952" s="291"/>
      <c r="F952" s="292"/>
      <c r="G952" s="292"/>
      <c r="H952" s="292"/>
      <c r="I952" s="293" t="str">
        <f>IF(アイテム!N32=0,"",アイテム!E32)</f>
        <v/>
      </c>
      <c r="J952" s="294" t="str">
        <f>IFERROR(IF(アイテム!N32=0,"",アイテム!N32),"")</f>
        <v/>
      </c>
      <c r="K952" s="292"/>
      <c r="L952" s="292"/>
      <c r="M952" s="292"/>
      <c r="N952" s="292"/>
      <c r="O952" s="292"/>
      <c r="P952" s="292"/>
      <c r="Q952" s="292"/>
      <c r="R952" s="292"/>
      <c r="S952" s="273">
        <v>951</v>
      </c>
    </row>
    <row r="953" spans="1:19" ht="15.75">
      <c r="A953" s="274" t="str">
        <f>IFERROR(IF(J953&lt;&gt;"",MAX($A$1:A952)+1,""),"")</f>
        <v/>
      </c>
      <c r="B953" s="275" t="str">
        <f>IFERROR(IF(J953="","",_xlfn.CONCAT($Y$2,_xlfn.CONCAT(IF(LEN(ドッグキャリー!$K$2)=1,0,""),ドッグキャリー!$K$2,_xlfn.CONCAT(IF(LEN(ドッグキャリー!$N$2)=1,0,""),ドッグキャリー!$N$2)))),"")</f>
        <v/>
      </c>
      <c r="C953" s="291"/>
      <c r="D953" s="291"/>
      <c r="E953" s="291"/>
      <c r="F953" s="292"/>
      <c r="G953" s="292"/>
      <c r="H953" s="292"/>
      <c r="I953" s="293" t="str">
        <f>IF(アイテム!N33=0,"",アイテム!E33)</f>
        <v/>
      </c>
      <c r="J953" s="294" t="str">
        <f>IFERROR(IF(アイテム!N33=0,"",アイテム!N33),"")</f>
        <v/>
      </c>
      <c r="K953" s="292"/>
      <c r="L953" s="292"/>
      <c r="M953" s="292"/>
      <c r="N953" s="292"/>
      <c r="O953" s="292"/>
      <c r="P953" s="292"/>
      <c r="Q953" s="292"/>
      <c r="R953" s="292"/>
      <c r="S953" s="273">
        <v>952</v>
      </c>
    </row>
    <row r="954" spans="1:19" ht="15.75">
      <c r="A954" s="274" t="str">
        <f>IFERROR(IF(J954&lt;&gt;"",MAX($A$1:A953)+1,""),"")</f>
        <v/>
      </c>
      <c r="B954" s="275" t="str">
        <f>IFERROR(IF(J954="","",_xlfn.CONCAT($Y$2,_xlfn.CONCAT(IF(LEN(ドッグキャリー!$K$2)=1,0,""),ドッグキャリー!$K$2,_xlfn.CONCAT(IF(LEN(ドッグキャリー!$N$2)=1,0,""),ドッグキャリー!$N$2)))),"")</f>
        <v/>
      </c>
      <c r="C954" s="291"/>
      <c r="D954" s="291"/>
      <c r="E954" s="291"/>
      <c r="F954" s="292"/>
      <c r="G954" s="292"/>
      <c r="H954" s="292"/>
      <c r="I954" s="293" t="str">
        <f>IF(アイテム!N34=0,"",アイテム!E34)</f>
        <v/>
      </c>
      <c r="J954" s="294" t="str">
        <f>IFERROR(IF(アイテム!N34=0,"",アイテム!N34),"")</f>
        <v/>
      </c>
      <c r="K954" s="292"/>
      <c r="L954" s="292"/>
      <c r="M954" s="292"/>
      <c r="N954" s="292"/>
      <c r="O954" s="292"/>
      <c r="P954" s="292"/>
      <c r="Q954" s="292"/>
      <c r="R954" s="292"/>
      <c r="S954" s="273">
        <v>953</v>
      </c>
    </row>
    <row r="955" spans="1:19" ht="15.75">
      <c r="A955" s="274" t="str">
        <f>IFERROR(IF(J955&lt;&gt;"",MAX($A$1:A954)+1,""),"")</f>
        <v/>
      </c>
      <c r="B955" s="275" t="str">
        <f>IFERROR(IF(J955="","",_xlfn.CONCAT($Y$2,_xlfn.CONCAT(IF(LEN(ドッグキャリー!$K$2)=1,0,""),ドッグキャリー!$K$2,_xlfn.CONCAT(IF(LEN(ドッグキャリー!$N$2)=1,0,""),ドッグキャリー!$N$2)))),"")</f>
        <v/>
      </c>
      <c r="C955" s="291"/>
      <c r="D955" s="291"/>
      <c r="E955" s="291"/>
      <c r="F955" s="292"/>
      <c r="G955" s="292"/>
      <c r="H955" s="292"/>
      <c r="I955" s="293" t="str">
        <f>IF(アイテム!N35=0,"",アイテム!E35)</f>
        <v/>
      </c>
      <c r="J955" s="294" t="str">
        <f>IFERROR(IF(アイテム!N35=0,"",アイテム!N35),"")</f>
        <v/>
      </c>
      <c r="K955" s="292"/>
      <c r="L955" s="292"/>
      <c r="M955" s="292"/>
      <c r="N955" s="292"/>
      <c r="O955" s="292"/>
      <c r="P955" s="292"/>
      <c r="Q955" s="292"/>
      <c r="R955" s="292"/>
      <c r="S955" s="273">
        <v>954</v>
      </c>
    </row>
    <row r="956" spans="1:19" ht="15.75">
      <c r="A956" s="274" t="str">
        <f>IFERROR(IF(J956&lt;&gt;"",MAX($A$1:A955)+1,""),"")</f>
        <v/>
      </c>
      <c r="B956" s="275" t="str">
        <f>IFERROR(IF(J956="","",_xlfn.CONCAT($Y$2,_xlfn.CONCAT(IF(LEN(ドッグキャリー!$K$2)=1,0,""),ドッグキャリー!$K$2,_xlfn.CONCAT(IF(LEN(ドッグキャリー!$N$2)=1,0,""),ドッグキャリー!$N$2)))),"")</f>
        <v/>
      </c>
      <c r="C956" s="291"/>
      <c r="D956" s="291"/>
      <c r="E956" s="291"/>
      <c r="F956" s="292"/>
      <c r="G956" s="292"/>
      <c r="H956" s="292"/>
      <c r="I956" s="293" t="str">
        <f>IF(アイテム!N36=0,"",アイテム!E36)</f>
        <v/>
      </c>
      <c r="J956" s="294" t="str">
        <f>IFERROR(IF(アイテム!N36=0,"",アイテム!N36),"")</f>
        <v/>
      </c>
      <c r="K956" s="292"/>
      <c r="L956" s="292"/>
      <c r="M956" s="292"/>
      <c r="N956" s="292"/>
      <c r="O956" s="292"/>
      <c r="P956" s="292"/>
      <c r="Q956" s="292"/>
      <c r="R956" s="292"/>
      <c r="S956" s="273">
        <v>955</v>
      </c>
    </row>
    <row r="957" spans="1:19" ht="15.75">
      <c r="A957" s="274" t="str">
        <f>IFERROR(IF(J957&lt;&gt;"",MAX($A$1:A956)+1,""),"")</f>
        <v/>
      </c>
      <c r="B957" s="275" t="str">
        <f>IFERROR(IF(J957="","",_xlfn.CONCAT($Y$2,_xlfn.CONCAT(IF(LEN(ドッグキャリー!$K$2)=1,0,""),ドッグキャリー!$K$2,_xlfn.CONCAT(IF(LEN(ドッグキャリー!$N$2)=1,0,""),ドッグキャリー!$N$2)))),"")</f>
        <v/>
      </c>
      <c r="C957" s="291"/>
      <c r="D957" s="291"/>
      <c r="E957" s="291"/>
      <c r="F957" s="292"/>
      <c r="G957" s="292"/>
      <c r="H957" s="292"/>
      <c r="I957" s="293" t="str">
        <f>IF(アイテム!N37=0,"",アイテム!E37)</f>
        <v/>
      </c>
      <c r="J957" s="294" t="str">
        <f>IFERROR(IF(アイテム!N37=0,"",アイテム!N37),"")</f>
        <v/>
      </c>
      <c r="K957" s="292"/>
      <c r="L957" s="292"/>
      <c r="M957" s="292"/>
      <c r="N957" s="292"/>
      <c r="O957" s="292"/>
      <c r="P957" s="292"/>
      <c r="Q957" s="292"/>
      <c r="R957" s="292"/>
      <c r="S957" s="273">
        <v>956</v>
      </c>
    </row>
    <row r="958" spans="1:19" ht="15.75">
      <c r="A958" s="274" t="str">
        <f>IFERROR(IF(J958&lt;&gt;"",MAX($A$1:A957)+1,""),"")</f>
        <v/>
      </c>
      <c r="B958" s="275" t="str">
        <f>IFERROR(IF(J958="","",_xlfn.CONCAT($Y$2,_xlfn.CONCAT(IF(LEN(ドッグキャリー!$K$2)=1,0,""),ドッグキャリー!$K$2,_xlfn.CONCAT(IF(LEN(ドッグキャリー!$N$2)=1,0,""),ドッグキャリー!$N$2)))),"")</f>
        <v/>
      </c>
      <c r="C958" s="291"/>
      <c r="D958" s="291"/>
      <c r="E958" s="291"/>
      <c r="F958" s="292"/>
      <c r="G958" s="292"/>
      <c r="H958" s="292"/>
      <c r="I958" s="293" t="str">
        <f>IF(アイテム!N38=0,"",アイテム!E38)</f>
        <v/>
      </c>
      <c r="J958" s="294" t="str">
        <f>IFERROR(IF(アイテム!N38=0,"",アイテム!N38),"")</f>
        <v/>
      </c>
      <c r="K958" s="292"/>
      <c r="L958" s="292"/>
      <c r="M958" s="292"/>
      <c r="N958" s="292"/>
      <c r="O958" s="292"/>
      <c r="P958" s="292"/>
      <c r="Q958" s="292"/>
      <c r="R958" s="292"/>
      <c r="S958" s="273">
        <v>957</v>
      </c>
    </row>
    <row r="959" spans="1:19" ht="15.75">
      <c r="A959" s="274" t="str">
        <f>IFERROR(IF(J959&lt;&gt;"",MAX($A$1:A958)+1,""),"")</f>
        <v/>
      </c>
      <c r="B959" s="275" t="str">
        <f>IFERROR(IF(J959="","",_xlfn.CONCAT($Y$2,_xlfn.CONCAT(IF(LEN(ドッグキャリー!$K$2)=1,0,""),ドッグキャリー!$K$2,_xlfn.CONCAT(IF(LEN(ドッグキャリー!$N$2)=1,0,""),ドッグキャリー!$N$2)))),"")</f>
        <v/>
      </c>
      <c r="C959" s="291"/>
      <c r="D959" s="291"/>
      <c r="E959" s="291"/>
      <c r="F959" s="292"/>
      <c r="G959" s="292"/>
      <c r="H959" s="292"/>
      <c r="I959" s="293" t="str">
        <f>IF(アイテム!N39=0,"",アイテム!E39)</f>
        <v/>
      </c>
      <c r="J959" s="294" t="str">
        <f>IFERROR(IF(アイテム!N39=0,"",アイテム!N39),"")</f>
        <v/>
      </c>
      <c r="K959" s="292"/>
      <c r="L959" s="292"/>
      <c r="M959" s="292"/>
      <c r="N959" s="292"/>
      <c r="O959" s="292"/>
      <c r="P959" s="292"/>
      <c r="Q959" s="292"/>
      <c r="R959" s="292"/>
      <c r="S959" s="273">
        <v>958</v>
      </c>
    </row>
    <row r="960" spans="1:19" ht="15.75">
      <c r="A960" s="274" t="str">
        <f>IFERROR(IF(J960&lt;&gt;"",MAX($A$1:A959)+1,""),"")</f>
        <v/>
      </c>
      <c r="B960" s="275" t="str">
        <f>IFERROR(IF(J960="","",_xlfn.CONCAT($Y$2,_xlfn.CONCAT(IF(LEN(ドッグキャリー!$K$2)=1,0,""),ドッグキャリー!$K$2,_xlfn.CONCAT(IF(LEN(ドッグキャリー!$N$2)=1,0,""),ドッグキャリー!$N$2)))),"")</f>
        <v/>
      </c>
      <c r="C960" s="291"/>
      <c r="D960" s="291"/>
      <c r="E960" s="291"/>
      <c r="F960" s="292"/>
      <c r="G960" s="292"/>
      <c r="H960" s="292"/>
      <c r="I960" s="293" t="str">
        <f>IF(アイテム!N40=0,"",アイテム!E40)</f>
        <v/>
      </c>
      <c r="J960" s="294" t="str">
        <f>IFERROR(IF(アイテム!N40=0,"",アイテム!N40),"")</f>
        <v/>
      </c>
      <c r="K960" s="292"/>
      <c r="L960" s="292"/>
      <c r="M960" s="292"/>
      <c r="N960" s="292"/>
      <c r="O960" s="292"/>
      <c r="P960" s="292"/>
      <c r="Q960" s="292"/>
      <c r="R960" s="292"/>
      <c r="S960" s="273">
        <v>959</v>
      </c>
    </row>
    <row r="961" spans="1:19" ht="15.75">
      <c r="A961" s="274" t="str">
        <f>IFERROR(IF(J961&lt;&gt;"",MAX($A$1:A960)+1,""),"")</f>
        <v/>
      </c>
      <c r="B961" s="275" t="str">
        <f>IFERROR(IF(J961="","",_xlfn.CONCAT($Y$2,_xlfn.CONCAT(IF(LEN(ドッグキャリー!$K$2)=1,0,""),ドッグキャリー!$K$2,_xlfn.CONCAT(IF(LEN(ドッグキャリー!$N$2)=1,0,""),ドッグキャリー!$N$2)))),"")</f>
        <v/>
      </c>
      <c r="C961" s="291"/>
      <c r="D961" s="291"/>
      <c r="E961" s="291"/>
      <c r="F961" s="292"/>
      <c r="G961" s="292"/>
      <c r="H961" s="292"/>
      <c r="I961" s="293" t="str">
        <f>IF(アイテム!N41=0,"",アイテム!E41)</f>
        <v/>
      </c>
      <c r="J961" s="294" t="str">
        <f>IFERROR(IF(アイテム!N41=0,"",アイテム!N41),"")</f>
        <v/>
      </c>
      <c r="K961" s="292"/>
      <c r="L961" s="292"/>
      <c r="M961" s="292"/>
      <c r="N961" s="292"/>
      <c r="O961" s="292"/>
      <c r="P961" s="292"/>
      <c r="Q961" s="292"/>
      <c r="R961" s="292"/>
      <c r="S961" s="273">
        <v>960</v>
      </c>
    </row>
    <row r="962" spans="1:19" ht="15.75">
      <c r="A962" s="274" t="str">
        <f>IFERROR(IF(J962&lt;&gt;"",MAX($A$1:A961)+1,""),"")</f>
        <v/>
      </c>
      <c r="B962" s="275" t="str">
        <f>IFERROR(IF(J962="","",_xlfn.CONCAT($Y$2,_xlfn.CONCAT(IF(LEN(ドッグキャリー!$K$2)=1,0,""),ドッグキャリー!$K$2,_xlfn.CONCAT(IF(LEN(ドッグキャリー!$N$2)=1,0,""),ドッグキャリー!$N$2)))),"")</f>
        <v/>
      </c>
      <c r="C962" s="291"/>
      <c r="D962" s="291"/>
      <c r="E962" s="291"/>
      <c r="F962" s="292"/>
      <c r="G962" s="292"/>
      <c r="H962" s="292"/>
      <c r="I962" s="293" t="str">
        <f>IF(アイテム!N42=0,"",アイテム!E42)</f>
        <v/>
      </c>
      <c r="J962" s="294" t="str">
        <f>IFERROR(IF(アイテム!N42=0,"",アイテム!N42),"")</f>
        <v/>
      </c>
      <c r="K962" s="292"/>
      <c r="L962" s="292"/>
      <c r="M962" s="292"/>
      <c r="N962" s="292"/>
      <c r="O962" s="292"/>
      <c r="P962" s="292"/>
      <c r="Q962" s="292"/>
      <c r="R962" s="292"/>
      <c r="S962" s="273">
        <v>961</v>
      </c>
    </row>
    <row r="963" spans="1:19" ht="15.75">
      <c r="A963" s="274" t="str">
        <f>IFERROR(IF(J963&lt;&gt;"",MAX($A$1:A962)+1,""),"")</f>
        <v/>
      </c>
      <c r="B963" s="275" t="str">
        <f>IFERROR(IF(J963="","",_xlfn.CONCAT($Y$2,_xlfn.CONCAT(IF(LEN(ドッグキャリー!$K$2)=1,0,""),ドッグキャリー!$K$2,_xlfn.CONCAT(IF(LEN(ドッグキャリー!$N$2)=1,0,""),ドッグキャリー!$N$2)))),"")</f>
        <v/>
      </c>
      <c r="C963" s="291"/>
      <c r="D963" s="291"/>
      <c r="E963" s="291"/>
      <c r="F963" s="292"/>
      <c r="G963" s="292"/>
      <c r="H963" s="292"/>
      <c r="I963" s="293" t="str">
        <f>IF(アイテム!N43=0,"",アイテム!E43)</f>
        <v/>
      </c>
      <c r="J963" s="294" t="str">
        <f>IFERROR(IF(アイテム!N43=0,"",アイテム!N43),"")</f>
        <v/>
      </c>
      <c r="K963" s="292"/>
      <c r="L963" s="292"/>
      <c r="M963" s="292"/>
      <c r="N963" s="292"/>
      <c r="O963" s="292"/>
      <c r="P963" s="292"/>
      <c r="Q963" s="292"/>
      <c r="R963" s="292"/>
      <c r="S963" s="273">
        <v>962</v>
      </c>
    </row>
    <row r="964" spans="1:19" ht="15.75">
      <c r="A964" s="274" t="str">
        <f>IFERROR(IF(J964&lt;&gt;"",MAX($A$1:A963)+1,""),"")</f>
        <v/>
      </c>
      <c r="B964" s="275" t="str">
        <f>IFERROR(IF(J964="","",_xlfn.CONCAT($Y$2,_xlfn.CONCAT(IF(LEN(ドッグキャリー!$K$2)=1,0,""),ドッグキャリー!$K$2,_xlfn.CONCAT(IF(LEN(ドッグキャリー!$N$2)=1,0,""),ドッグキャリー!$N$2)))),"")</f>
        <v/>
      </c>
      <c r="C964" s="291"/>
      <c r="D964" s="291"/>
      <c r="E964" s="291"/>
      <c r="F964" s="292"/>
      <c r="G964" s="292"/>
      <c r="H964" s="292"/>
      <c r="I964" s="293" t="str">
        <f>IF(アイテム!N44=0,"",アイテム!E44)</f>
        <v/>
      </c>
      <c r="J964" s="294" t="str">
        <f>IFERROR(IF(アイテム!N44=0,"",アイテム!N44),"")</f>
        <v/>
      </c>
      <c r="K964" s="292"/>
      <c r="L964" s="292"/>
      <c r="M964" s="292"/>
      <c r="N964" s="292"/>
      <c r="O964" s="292"/>
      <c r="P964" s="292"/>
      <c r="Q964" s="292"/>
      <c r="R964" s="292"/>
      <c r="S964" s="273">
        <v>963</v>
      </c>
    </row>
    <row r="965" spans="1:19" ht="15.75">
      <c r="A965" s="274" t="str">
        <f>IFERROR(IF(J965&lt;&gt;"",MAX($A$1:A964)+1,""),"")</f>
        <v/>
      </c>
      <c r="B965" s="275" t="str">
        <f>IFERROR(IF(J965="","",_xlfn.CONCAT($Y$2,_xlfn.CONCAT(IF(LEN(ドッグキャリー!$K$2)=1,0,""),ドッグキャリー!$K$2,_xlfn.CONCAT(IF(LEN(ドッグキャリー!$N$2)=1,0,""),ドッグキャリー!$N$2)))),"")</f>
        <v/>
      </c>
      <c r="C965" s="291"/>
      <c r="D965" s="291"/>
      <c r="E965" s="291"/>
      <c r="F965" s="292"/>
      <c r="G965" s="292"/>
      <c r="H965" s="292"/>
      <c r="I965" s="293" t="str">
        <f>IF(アイテム!N45=0,"",アイテム!E45)</f>
        <v/>
      </c>
      <c r="J965" s="294" t="str">
        <f>IFERROR(IF(アイテム!N45=0,"",アイテム!N45),"")</f>
        <v/>
      </c>
      <c r="K965" s="292"/>
      <c r="L965" s="292"/>
      <c r="M965" s="292"/>
      <c r="N965" s="292"/>
      <c r="O965" s="292"/>
      <c r="P965" s="292"/>
      <c r="Q965" s="292"/>
      <c r="R965" s="292"/>
      <c r="S965" s="273">
        <v>964</v>
      </c>
    </row>
    <row r="966" spans="1:19" ht="15.75">
      <c r="A966" s="274" t="str">
        <f>IFERROR(IF(J966&lt;&gt;"",MAX($A$1:A965)+1,""),"")</f>
        <v/>
      </c>
      <c r="B966" s="275" t="str">
        <f>IFERROR(IF(J966="","",_xlfn.CONCAT($Y$2,_xlfn.CONCAT(IF(LEN(ドッグキャリー!$K$2)=1,0,""),ドッグキャリー!$K$2,_xlfn.CONCAT(IF(LEN(ドッグキャリー!$N$2)=1,0,""),ドッグキャリー!$N$2)))),"")</f>
        <v/>
      </c>
      <c r="C966" s="291"/>
      <c r="D966" s="291"/>
      <c r="E966" s="291"/>
      <c r="F966" s="292"/>
      <c r="G966" s="292"/>
      <c r="H966" s="292"/>
      <c r="I966" s="293" t="str">
        <f>IF(アイテム!N46=0,"",アイテム!E46)</f>
        <v/>
      </c>
      <c r="J966" s="294" t="str">
        <f>IFERROR(IF(アイテム!N46=0,"",アイテム!N46),"")</f>
        <v/>
      </c>
      <c r="K966" s="292"/>
      <c r="L966" s="292"/>
      <c r="M966" s="292"/>
      <c r="N966" s="292"/>
      <c r="O966" s="292"/>
      <c r="P966" s="292"/>
      <c r="Q966" s="292"/>
      <c r="R966" s="292"/>
      <c r="S966" s="273">
        <v>965</v>
      </c>
    </row>
    <row r="967" spans="1:19" ht="15.75">
      <c r="A967" s="274" t="str">
        <f>IFERROR(IF(J967&lt;&gt;"",MAX($A$1:A966)+1,""),"")</f>
        <v/>
      </c>
      <c r="B967" s="275" t="str">
        <f>IFERROR(IF(J967="","",_xlfn.CONCAT($Y$2,_xlfn.CONCAT(IF(LEN(ドッグキャリー!$K$2)=1,0,""),ドッグキャリー!$K$2,_xlfn.CONCAT(IF(LEN(ドッグキャリー!$N$2)=1,0,""),ドッグキャリー!$N$2)))),"")</f>
        <v/>
      </c>
      <c r="C967" s="291"/>
      <c r="D967" s="291"/>
      <c r="E967" s="291"/>
      <c r="F967" s="292"/>
      <c r="G967" s="292"/>
      <c r="H967" s="292"/>
      <c r="I967" s="293" t="str">
        <f>IF(アイテム!N47=0,"",アイテム!E47)</f>
        <v/>
      </c>
      <c r="J967" s="294" t="str">
        <f>IFERROR(IF(アイテム!N47=0,"",アイテム!N47),"")</f>
        <v/>
      </c>
      <c r="K967" s="292"/>
      <c r="L967" s="292"/>
      <c r="M967" s="292"/>
      <c r="N967" s="292"/>
      <c r="O967" s="292"/>
      <c r="P967" s="292"/>
      <c r="Q967" s="292"/>
      <c r="R967" s="292"/>
      <c r="S967" s="273">
        <v>966</v>
      </c>
    </row>
    <row r="968" spans="1:19" ht="15.75">
      <c r="A968" s="274" t="str">
        <f>IFERROR(IF(J968&lt;&gt;"",MAX($A$1:A967)+1,""),"")</f>
        <v/>
      </c>
      <c r="B968" s="275" t="str">
        <f>IFERROR(IF(J968="","",_xlfn.CONCAT($Y$2,_xlfn.CONCAT(IF(LEN(ドッグキャリー!$K$2)=1,0,""),ドッグキャリー!$K$2,_xlfn.CONCAT(IF(LEN(ドッグキャリー!$N$2)=1,0,""),ドッグキャリー!$N$2)))),"")</f>
        <v/>
      </c>
      <c r="C968" s="291"/>
      <c r="D968" s="291"/>
      <c r="E968" s="291"/>
      <c r="F968" s="292"/>
      <c r="G968" s="292"/>
      <c r="H968" s="292"/>
      <c r="I968" s="293" t="str">
        <f>IF(アイテム!N48=0,"",アイテム!E48)</f>
        <v/>
      </c>
      <c r="J968" s="294" t="str">
        <f>IFERROR(IF(アイテム!N48=0,"",アイテム!N48),"")</f>
        <v/>
      </c>
      <c r="K968" s="292"/>
      <c r="L968" s="292"/>
      <c r="M968" s="292"/>
      <c r="N968" s="292"/>
      <c r="O968" s="292"/>
      <c r="P968" s="292"/>
      <c r="Q968" s="292"/>
      <c r="R968" s="292"/>
      <c r="S968" s="273">
        <v>967</v>
      </c>
    </row>
    <row r="969" spans="1:19" ht="15.75">
      <c r="A969" s="274" t="str">
        <f>IFERROR(IF(J969&lt;&gt;"",MAX($A$1:A968)+1,""),"")</f>
        <v/>
      </c>
      <c r="B969" s="275" t="str">
        <f>IFERROR(IF(J969="","",_xlfn.CONCAT($Y$2,_xlfn.CONCAT(IF(LEN(ドッグキャリー!$K$2)=1,0,""),ドッグキャリー!$K$2,_xlfn.CONCAT(IF(LEN(ドッグキャリー!$N$2)=1,0,""),ドッグキャリー!$N$2)))),"")</f>
        <v/>
      </c>
      <c r="C969" s="291"/>
      <c r="D969" s="291"/>
      <c r="E969" s="291"/>
      <c r="F969" s="292"/>
      <c r="G969" s="292"/>
      <c r="H969" s="292"/>
      <c r="I969" s="293" t="str">
        <f>IF(アイテム!N49=0,"",アイテム!E49)</f>
        <v/>
      </c>
      <c r="J969" s="294" t="str">
        <f>IFERROR(IF(アイテム!N49=0,"",アイテム!N49),"")</f>
        <v/>
      </c>
      <c r="K969" s="292"/>
      <c r="L969" s="292"/>
      <c r="M969" s="292"/>
      <c r="N969" s="292"/>
      <c r="O969" s="292"/>
      <c r="P969" s="292"/>
      <c r="Q969" s="292"/>
      <c r="R969" s="292"/>
      <c r="S969" s="273">
        <v>968</v>
      </c>
    </row>
    <row r="970" spans="1:19" ht="15.75">
      <c r="A970" s="274" t="str">
        <f>IFERROR(IF(J970&lt;&gt;"",MAX($A$1:A969)+1,""),"")</f>
        <v/>
      </c>
      <c r="B970" s="275" t="str">
        <f>IFERROR(IF(J970="","",_xlfn.CONCAT($Y$2,_xlfn.CONCAT(IF(LEN(ドッグキャリー!$K$2)=1,0,""),ドッグキャリー!$K$2,_xlfn.CONCAT(IF(LEN(ドッグキャリー!$N$2)=1,0,""),ドッグキャリー!$N$2)))),"")</f>
        <v/>
      </c>
      <c r="C970" s="291"/>
      <c r="D970" s="291"/>
      <c r="E970" s="291"/>
      <c r="F970" s="292"/>
      <c r="G970" s="292"/>
      <c r="H970" s="292"/>
      <c r="I970" s="293" t="str">
        <f>IF(アイテム!N50=0,"",アイテム!E50)</f>
        <v/>
      </c>
      <c r="J970" s="294" t="str">
        <f>IFERROR(IF(アイテム!N50=0,"",アイテム!N50),"")</f>
        <v/>
      </c>
      <c r="K970" s="292"/>
      <c r="L970" s="292"/>
      <c r="M970" s="292"/>
      <c r="N970" s="292"/>
      <c r="O970" s="292"/>
      <c r="P970" s="292"/>
      <c r="Q970" s="292"/>
      <c r="R970" s="292"/>
      <c r="S970" s="273">
        <v>969</v>
      </c>
    </row>
    <row r="971" spans="1:19" ht="15.75">
      <c r="A971" s="274" t="str">
        <f>IFERROR(IF(J971&lt;&gt;"",MAX($A$1:A970)+1,""),"")</f>
        <v/>
      </c>
      <c r="B971" s="275" t="str">
        <f>IFERROR(IF(J971="","",_xlfn.CONCAT($Y$2,_xlfn.CONCAT(IF(LEN(ドッグキャリー!$K$2)=1,0,""),ドッグキャリー!$K$2,_xlfn.CONCAT(IF(LEN(ドッグキャリー!$N$2)=1,0,""),ドッグキャリー!$N$2)))),"")</f>
        <v/>
      </c>
      <c r="C971" s="291"/>
      <c r="D971" s="291"/>
      <c r="E971" s="291"/>
      <c r="F971" s="292"/>
      <c r="G971" s="292"/>
      <c r="H971" s="292"/>
      <c r="I971" s="293" t="str">
        <f>IF(アイテム!N51=0,"",アイテム!E51)</f>
        <v/>
      </c>
      <c r="J971" s="294" t="str">
        <f>IFERROR(IF(アイテム!N51=0,"",アイテム!N51),"")</f>
        <v/>
      </c>
      <c r="K971" s="292"/>
      <c r="L971" s="292"/>
      <c r="M971" s="292"/>
      <c r="N971" s="292"/>
      <c r="O971" s="292"/>
      <c r="P971" s="292"/>
      <c r="Q971" s="292"/>
      <c r="R971" s="292"/>
      <c r="S971" s="273">
        <v>970</v>
      </c>
    </row>
    <row r="972" spans="1:19" ht="15.75">
      <c r="A972" s="274" t="str">
        <f>IFERROR(IF(J972&lt;&gt;"",MAX($A$1:A971)+1,""),"")</f>
        <v/>
      </c>
      <c r="B972" s="275" t="str">
        <f>IFERROR(IF(J972="","",_xlfn.CONCAT($Y$2,_xlfn.CONCAT(IF(LEN(ドッグキャリー!$K$2)=1,0,""),ドッグキャリー!$K$2,_xlfn.CONCAT(IF(LEN(ドッグキャリー!$N$2)=1,0,""),ドッグキャリー!$N$2)))),"")</f>
        <v/>
      </c>
      <c r="C972" s="291"/>
      <c r="D972" s="291"/>
      <c r="E972" s="291"/>
      <c r="F972" s="292"/>
      <c r="G972" s="292"/>
      <c r="H972" s="292"/>
      <c r="I972" s="293" t="str">
        <f>IF(アイテム!N52=0,"",アイテム!E52)</f>
        <v/>
      </c>
      <c r="J972" s="294" t="str">
        <f>IFERROR(IF(アイテム!N52=0,"",アイテム!N52),"")</f>
        <v/>
      </c>
      <c r="K972" s="292"/>
      <c r="L972" s="292"/>
      <c r="M972" s="292"/>
      <c r="N972" s="292"/>
      <c r="O972" s="292"/>
      <c r="P972" s="292"/>
      <c r="Q972" s="292"/>
      <c r="R972" s="292"/>
      <c r="S972" s="273">
        <v>971</v>
      </c>
    </row>
    <row r="973" spans="1:19" ht="15.75">
      <c r="A973" s="274" t="str">
        <f>IFERROR(IF(J973&lt;&gt;"",MAX($A$1:A972)+1,""),"")</f>
        <v/>
      </c>
      <c r="B973" s="275" t="str">
        <f>IFERROR(IF(J973="","",_xlfn.CONCAT($Y$2,_xlfn.CONCAT(IF(LEN(ドッグキャリー!$K$2)=1,0,""),ドッグキャリー!$K$2,_xlfn.CONCAT(IF(LEN(ドッグキャリー!$N$2)=1,0,""),ドッグキャリー!$N$2)))),"")</f>
        <v/>
      </c>
      <c r="C973" s="291"/>
      <c r="D973" s="291"/>
      <c r="E973" s="291"/>
      <c r="F973" s="292"/>
      <c r="G973" s="292"/>
      <c r="H973" s="292"/>
      <c r="I973" s="293" t="str">
        <f>IF(アイテム!N53=0,"",アイテム!E53)</f>
        <v/>
      </c>
      <c r="J973" s="294" t="str">
        <f>IFERROR(IF(アイテム!N53=0,"",アイテム!N53),"")</f>
        <v/>
      </c>
      <c r="K973" s="292"/>
      <c r="L973" s="292"/>
      <c r="M973" s="292"/>
      <c r="N973" s="292"/>
      <c r="O973" s="292"/>
      <c r="P973" s="292"/>
      <c r="Q973" s="292"/>
      <c r="R973" s="292"/>
      <c r="S973" s="273">
        <v>972</v>
      </c>
    </row>
    <row r="974" spans="1:19" ht="15.75">
      <c r="A974" s="274" t="str">
        <f>IFERROR(IF(J974&lt;&gt;"",MAX($A$1:A973)+1,""),"")</f>
        <v/>
      </c>
      <c r="B974" s="275" t="str">
        <f>IFERROR(IF(J974="","",_xlfn.CONCAT($Y$2,_xlfn.CONCAT(IF(LEN(ドッグキャリー!$K$2)=1,0,""),ドッグキャリー!$K$2,_xlfn.CONCAT(IF(LEN(ドッグキャリー!$N$2)=1,0,""),ドッグキャリー!$N$2)))),"")</f>
        <v/>
      </c>
      <c r="C974" s="291"/>
      <c r="D974" s="291"/>
      <c r="E974" s="291"/>
      <c r="F974" s="292"/>
      <c r="G974" s="292"/>
      <c r="H974" s="292"/>
      <c r="I974" s="293" t="str">
        <f>IF(アイテム!N54=0,"",アイテム!E54)</f>
        <v/>
      </c>
      <c r="J974" s="294" t="str">
        <f>IFERROR(IF(アイテム!N54=0,"",アイテム!N54),"")</f>
        <v/>
      </c>
      <c r="K974" s="292"/>
      <c r="L974" s="292"/>
      <c r="M974" s="292"/>
      <c r="N974" s="292"/>
      <c r="O974" s="292"/>
      <c r="P974" s="292"/>
      <c r="Q974" s="292"/>
      <c r="R974" s="292"/>
      <c r="S974" s="273">
        <v>973</v>
      </c>
    </row>
    <row r="975" spans="1:19" ht="15.75">
      <c r="A975" s="274" t="str">
        <f>IFERROR(IF(J975&lt;&gt;"",MAX($A$1:A974)+1,""),"")</f>
        <v/>
      </c>
      <c r="B975" s="275" t="str">
        <f>IFERROR(IF(J975="","",_xlfn.CONCAT($Y$2,_xlfn.CONCAT(IF(LEN(ドッグキャリー!$K$2)=1,0,""),ドッグキャリー!$K$2,_xlfn.CONCAT(IF(LEN(ドッグキャリー!$N$2)=1,0,""),ドッグキャリー!$N$2)))),"")</f>
        <v/>
      </c>
      <c r="C975" s="291"/>
      <c r="D975" s="291"/>
      <c r="E975" s="291"/>
      <c r="F975" s="292"/>
      <c r="G975" s="292"/>
      <c r="H975" s="292"/>
      <c r="I975" s="293" t="str">
        <f>IF(アイテム!N55=0,"",アイテム!E55)</f>
        <v/>
      </c>
      <c r="J975" s="294" t="str">
        <f>IFERROR(IF(アイテム!N55=0,"",アイテム!N55),"")</f>
        <v/>
      </c>
      <c r="K975" s="292"/>
      <c r="L975" s="292"/>
      <c r="M975" s="292"/>
      <c r="N975" s="292"/>
      <c r="O975" s="292"/>
      <c r="P975" s="292"/>
      <c r="Q975" s="292"/>
      <c r="R975" s="292"/>
      <c r="S975" s="273">
        <v>974</v>
      </c>
    </row>
    <row r="976" spans="1:19" ht="15.75">
      <c r="A976" s="274" t="str">
        <f>IFERROR(IF(J976&lt;&gt;"",MAX($A$1:A975)+1,""),"")</f>
        <v/>
      </c>
      <c r="B976" s="275" t="str">
        <f>IFERROR(IF(J976="","",_xlfn.CONCAT($Y$2,_xlfn.CONCAT(IF(LEN(ドッグキャリー!$K$2)=1,0,""),ドッグキャリー!$K$2,_xlfn.CONCAT(IF(LEN(ドッグキャリー!$N$2)=1,0,""),ドッグキャリー!$N$2)))),"")</f>
        <v/>
      </c>
      <c r="C976" s="291"/>
      <c r="D976" s="291"/>
      <c r="E976" s="291"/>
      <c r="F976" s="292"/>
      <c r="G976" s="292"/>
      <c r="H976" s="292"/>
      <c r="I976" s="293" t="str">
        <f>IF(アイテム!N56=0,"",アイテム!E56)</f>
        <v/>
      </c>
      <c r="J976" s="294" t="str">
        <f>IFERROR(IF(アイテム!N56=0,"",アイテム!N56),"")</f>
        <v/>
      </c>
      <c r="K976" s="292"/>
      <c r="L976" s="292"/>
      <c r="M976" s="292"/>
      <c r="N976" s="292"/>
      <c r="O976" s="292"/>
      <c r="P976" s="292"/>
      <c r="Q976" s="292"/>
      <c r="R976" s="292"/>
      <c r="S976" s="273">
        <v>975</v>
      </c>
    </row>
    <row r="977" spans="1:19" ht="15.75">
      <c r="A977" s="274" t="str">
        <f>IFERROR(IF(J977&lt;&gt;"",MAX($A$1:A976)+1,""),"")</f>
        <v/>
      </c>
      <c r="B977" s="275" t="str">
        <f>IFERROR(IF(J977="","",_xlfn.CONCAT($Y$2,_xlfn.CONCAT(IF(LEN(ドッグキャリー!$K$2)=1,0,""),ドッグキャリー!$K$2,_xlfn.CONCAT(IF(LEN(ドッグキャリー!$N$2)=1,0,""),ドッグキャリー!$N$2)))),"")</f>
        <v/>
      </c>
      <c r="C977" s="291"/>
      <c r="D977" s="291"/>
      <c r="E977" s="291"/>
      <c r="F977" s="292"/>
      <c r="G977" s="292"/>
      <c r="H977" s="292"/>
      <c r="I977" s="293" t="str">
        <f>IF(アイテム!N57=0,"",アイテム!E57)</f>
        <v/>
      </c>
      <c r="J977" s="294" t="str">
        <f>IFERROR(IF(アイテム!N57=0,"",アイテム!N57),"")</f>
        <v/>
      </c>
      <c r="K977" s="292"/>
      <c r="L977" s="292"/>
      <c r="M977" s="292"/>
      <c r="N977" s="292"/>
      <c r="O977" s="292"/>
      <c r="P977" s="292"/>
      <c r="Q977" s="292"/>
      <c r="R977" s="292"/>
      <c r="S977" s="273">
        <v>976</v>
      </c>
    </row>
    <row r="978" spans="1:19" ht="15.75">
      <c r="A978" s="274" t="str">
        <f>IFERROR(IF(J978&lt;&gt;"",MAX($A$1:A977)+1,""),"")</f>
        <v/>
      </c>
      <c r="B978" s="275" t="str">
        <f>IFERROR(IF(J978="","",_xlfn.CONCAT($Y$2,_xlfn.CONCAT(IF(LEN(ドッグキャリー!$K$2)=1,0,""),ドッグキャリー!$K$2,_xlfn.CONCAT(IF(LEN(ドッグキャリー!$N$2)=1,0,""),ドッグキャリー!$N$2)))),"")</f>
        <v/>
      </c>
      <c r="C978" s="291"/>
      <c r="D978" s="291"/>
      <c r="E978" s="291"/>
      <c r="F978" s="292"/>
      <c r="G978" s="292"/>
      <c r="H978" s="292"/>
      <c r="I978" s="293"/>
      <c r="J978" s="294"/>
      <c r="K978" s="292"/>
      <c r="L978" s="292"/>
      <c r="M978" s="292"/>
      <c r="N978" s="292"/>
      <c r="O978" s="292"/>
      <c r="P978" s="292"/>
      <c r="Q978" s="292"/>
      <c r="R978" s="292"/>
      <c r="S978" s="273">
        <v>977</v>
      </c>
    </row>
    <row r="979" spans="1:19" ht="15.75">
      <c r="A979" s="274" t="str">
        <f>IFERROR(IF(J979&lt;&gt;"",MAX($A$1:A978)+1,""),"")</f>
        <v/>
      </c>
      <c r="B979" s="275" t="str">
        <f>IFERROR(IF(J979="","",_xlfn.CONCAT($Y$2,_xlfn.CONCAT(IF(LEN(ドッグキャリー!$K$2)=1,0,""),ドッグキャリー!$K$2,_xlfn.CONCAT(IF(LEN(ドッグキャリー!$N$2)=1,0,""),ドッグキャリー!$N$2)))),"")</f>
        <v/>
      </c>
      <c r="C979" s="291"/>
      <c r="D979" s="291"/>
      <c r="E979" s="291"/>
      <c r="F979" s="292"/>
      <c r="G979" s="292"/>
      <c r="H979" s="292"/>
      <c r="I979" s="293"/>
      <c r="J979" s="294"/>
      <c r="K979" s="292"/>
      <c r="L979" s="292"/>
      <c r="M979" s="292"/>
      <c r="N979" s="292"/>
      <c r="O979" s="292"/>
      <c r="P979" s="292"/>
      <c r="Q979" s="292"/>
      <c r="R979" s="292"/>
      <c r="S979" s="273">
        <v>978</v>
      </c>
    </row>
    <row r="980" spans="1:19" ht="15.75">
      <c r="A980" s="274" t="str">
        <f>IFERROR(IF(J980&lt;&gt;"",MAX($A$1:A979)+1,""),"")</f>
        <v/>
      </c>
      <c r="B980" s="275" t="str">
        <f>IFERROR(IF(J980="","",_xlfn.CONCAT($Y$2,_xlfn.CONCAT(IF(LEN(ドッグキャリー!$K$2)=1,0,""),ドッグキャリー!$K$2,_xlfn.CONCAT(IF(LEN(ドッグキャリー!$N$2)=1,0,""),ドッグキャリー!$N$2)))),"")</f>
        <v/>
      </c>
      <c r="C980" s="291"/>
      <c r="D980" s="291"/>
      <c r="E980" s="291"/>
      <c r="F980" s="292"/>
      <c r="G980" s="292"/>
      <c r="H980" s="292"/>
      <c r="I980" s="293"/>
      <c r="J980" s="294"/>
      <c r="K980" s="292"/>
      <c r="L980" s="292"/>
      <c r="M980" s="292"/>
      <c r="N980" s="292"/>
      <c r="O980" s="292"/>
      <c r="P980" s="292"/>
      <c r="Q980" s="292"/>
      <c r="R980" s="292"/>
      <c r="S980" s="273">
        <v>979</v>
      </c>
    </row>
    <row r="981" spans="1:19" ht="15.75">
      <c r="A981" s="274" t="str">
        <f>IFERROR(IF(J981&lt;&gt;"",MAX($A$1:A980)+1,""),"")</f>
        <v/>
      </c>
      <c r="B981" s="275" t="str">
        <f>IFERROR(IF(J981="","",_xlfn.CONCAT($Y$2,_xlfn.CONCAT(IF(LEN(ドッグキャリー!$K$2)=1,0,""),ドッグキャリー!$K$2,_xlfn.CONCAT(IF(LEN(ドッグキャリー!$N$2)=1,0,""),ドッグキャリー!$N$2)))),"")</f>
        <v/>
      </c>
      <c r="C981" s="291"/>
      <c r="D981" s="291"/>
      <c r="E981" s="291"/>
      <c r="F981" s="292"/>
      <c r="G981" s="292"/>
      <c r="H981" s="292"/>
      <c r="I981" s="293"/>
      <c r="J981" s="294"/>
      <c r="K981" s="292"/>
      <c r="L981" s="292"/>
      <c r="M981" s="292"/>
      <c r="N981" s="292"/>
      <c r="O981" s="292"/>
      <c r="P981" s="292"/>
      <c r="Q981" s="292"/>
      <c r="R981" s="292"/>
      <c r="S981" s="273">
        <v>980</v>
      </c>
    </row>
    <row r="982" spans="1:19" ht="15.75">
      <c r="A982" s="274" t="str">
        <f>IFERROR(IF(J982&lt;&gt;"",MAX($A$1:A981)+1,""),"")</f>
        <v/>
      </c>
      <c r="B982" s="275" t="str">
        <f>IFERROR(IF(J982="","",_xlfn.CONCAT($Y$2,_xlfn.CONCAT(IF(LEN(ドッグキャリー!$K$2)=1,0,""),ドッグキャリー!$K$2,_xlfn.CONCAT(IF(LEN(ドッグキャリー!$N$2)=1,0,""),ドッグキャリー!$N$2)))),"")</f>
        <v/>
      </c>
      <c r="C982" s="291"/>
      <c r="D982" s="291"/>
      <c r="E982" s="291"/>
      <c r="F982" s="292"/>
      <c r="G982" s="292"/>
      <c r="H982" s="292"/>
      <c r="I982" s="293"/>
      <c r="J982" s="294"/>
      <c r="K982" s="292"/>
      <c r="L982" s="292"/>
      <c r="M982" s="292"/>
      <c r="N982" s="292"/>
      <c r="O982" s="292"/>
      <c r="P982" s="292"/>
      <c r="Q982" s="292"/>
      <c r="R982" s="292"/>
      <c r="S982" s="273">
        <v>981</v>
      </c>
    </row>
    <row r="983" spans="1:19" ht="15.75">
      <c r="A983" s="274" t="str">
        <f>IFERROR(IF(J983&lt;&gt;"",MAX($A$1:A982)+1,""),"")</f>
        <v/>
      </c>
      <c r="B983" s="275" t="str">
        <f>IFERROR(IF(J983="","",_xlfn.CONCAT($Y$2,_xlfn.CONCAT(IF(LEN(ドッグキャリー!$K$2)=1,0,""),ドッグキャリー!$K$2,_xlfn.CONCAT(IF(LEN(ドッグキャリー!$N$2)=1,0,""),ドッグキャリー!$N$2)))),"")</f>
        <v/>
      </c>
      <c r="C983" s="291"/>
      <c r="D983" s="291"/>
      <c r="E983" s="291"/>
      <c r="F983" s="292"/>
      <c r="G983" s="292"/>
      <c r="H983" s="292"/>
      <c r="I983" s="293"/>
      <c r="J983" s="294"/>
      <c r="K983" s="292"/>
      <c r="L983" s="292"/>
      <c r="M983" s="292"/>
      <c r="N983" s="292"/>
      <c r="O983" s="292"/>
      <c r="P983" s="292"/>
      <c r="Q983" s="292"/>
      <c r="R983" s="292"/>
      <c r="S983" s="273">
        <v>982</v>
      </c>
    </row>
    <row r="984" spans="1:19" ht="15.75">
      <c r="A984" s="274" t="str">
        <f>IFERROR(IF(J984&lt;&gt;"",MAX($A$1:A983)+1,""),"")</f>
        <v/>
      </c>
      <c r="B984" s="275" t="str">
        <f>IFERROR(IF(J984="","",_xlfn.CONCAT($Y$2,_xlfn.CONCAT(IF(LEN(ドッグキャリー!$K$2)=1,0,""),ドッグキャリー!$K$2,_xlfn.CONCAT(IF(LEN(ドッグキャリー!$N$2)=1,0,""),ドッグキャリー!$N$2)))),"")</f>
        <v/>
      </c>
      <c r="C984" s="291"/>
      <c r="D984" s="291"/>
      <c r="E984" s="291"/>
      <c r="F984" s="292"/>
      <c r="G984" s="292"/>
      <c r="H984" s="292"/>
      <c r="I984" s="293"/>
      <c r="J984" s="294"/>
      <c r="K984" s="292"/>
      <c r="L984" s="292"/>
      <c r="M984" s="292"/>
      <c r="N984" s="292"/>
      <c r="O984" s="292"/>
      <c r="P984" s="292"/>
      <c r="Q984" s="292"/>
      <c r="R984" s="292"/>
      <c r="S984" s="273">
        <v>983</v>
      </c>
    </row>
    <row r="985" spans="1:19" ht="15.75">
      <c r="A985" s="274" t="str">
        <f>IFERROR(IF(J985&lt;&gt;"",MAX($A$1:A984)+1,""),"")</f>
        <v/>
      </c>
      <c r="B985" s="275" t="str">
        <f>IFERROR(IF(J985="","",_xlfn.CONCAT($Y$2,_xlfn.CONCAT(IF(LEN(ドッグキャリー!$K$2)=1,0,""),ドッグキャリー!$K$2,_xlfn.CONCAT(IF(LEN(ドッグキャリー!$N$2)=1,0,""),ドッグキャリー!$N$2)))),"")</f>
        <v/>
      </c>
      <c r="C985" s="291"/>
      <c r="D985" s="291"/>
      <c r="E985" s="291"/>
      <c r="F985" s="292"/>
      <c r="G985" s="292"/>
      <c r="H985" s="292"/>
      <c r="I985" s="293"/>
      <c r="J985" s="294"/>
      <c r="K985" s="292"/>
      <c r="L985" s="292"/>
      <c r="M985" s="292"/>
      <c r="N985" s="292"/>
      <c r="O985" s="292"/>
      <c r="P985" s="292"/>
      <c r="Q985" s="292"/>
      <c r="R985" s="292"/>
      <c r="S985" s="273">
        <v>984</v>
      </c>
    </row>
    <row r="986" spans="1:19" ht="15.75">
      <c r="A986" s="274" t="str">
        <f>IFERROR(IF(J986&lt;&gt;"",MAX($A$1:A985)+1,""),"")</f>
        <v/>
      </c>
      <c r="B986" s="275" t="str">
        <f>IFERROR(IF(J986="","",_xlfn.CONCAT($Y$2,_xlfn.CONCAT(IF(LEN(ドッグキャリー!$K$2)=1,0,""),ドッグキャリー!$K$2,_xlfn.CONCAT(IF(LEN(ドッグキャリー!$N$2)=1,0,""),ドッグキャリー!$N$2)))),"")</f>
        <v/>
      </c>
      <c r="C986" s="291"/>
      <c r="D986" s="291"/>
      <c r="E986" s="291"/>
      <c r="F986" s="292"/>
      <c r="G986" s="292"/>
      <c r="H986" s="292"/>
      <c r="I986" s="293"/>
      <c r="J986" s="294"/>
      <c r="K986" s="292"/>
      <c r="L986" s="292"/>
      <c r="M986" s="292"/>
      <c r="N986" s="292"/>
      <c r="O986" s="292"/>
      <c r="P986" s="292"/>
      <c r="Q986" s="292"/>
      <c r="R986" s="292"/>
      <c r="S986" s="273">
        <v>985</v>
      </c>
    </row>
    <row r="987" spans="1:19" ht="15.75">
      <c r="A987" s="274" t="str">
        <f>IFERROR(IF(J987&lt;&gt;"",MAX($A$1:A986)+1,""),"")</f>
        <v/>
      </c>
      <c r="B987" s="275" t="str">
        <f>IFERROR(IF(J987="","",_xlfn.CONCAT($Y$2,_xlfn.CONCAT(IF(LEN(ドッグキャリー!$K$2)=1,0,""),ドッグキャリー!$K$2,_xlfn.CONCAT(IF(LEN(ドッグキャリー!$N$2)=1,0,""),ドッグキャリー!$N$2)))),"")</f>
        <v/>
      </c>
      <c r="C987" s="291"/>
      <c r="D987" s="291"/>
      <c r="E987" s="291"/>
      <c r="F987" s="292"/>
      <c r="G987" s="292"/>
      <c r="H987" s="292"/>
      <c r="I987" s="293"/>
      <c r="J987" s="294"/>
      <c r="K987" s="292"/>
      <c r="L987" s="292"/>
      <c r="M987" s="292"/>
      <c r="N987" s="292"/>
      <c r="O987" s="292"/>
      <c r="P987" s="292"/>
      <c r="Q987" s="292"/>
      <c r="R987" s="292"/>
      <c r="S987" s="273">
        <v>986</v>
      </c>
    </row>
    <row r="988" spans="1:19" ht="15.75">
      <c r="A988" s="274" t="str">
        <f>IFERROR(IF(J988&lt;&gt;"",MAX($A$1:A987)+1,""),"")</f>
        <v/>
      </c>
      <c r="B988" s="275" t="str">
        <f>IFERROR(IF(J988="","",_xlfn.CONCAT($Y$2,_xlfn.CONCAT(IF(LEN(ドッグキャリー!$K$2)=1,0,""),ドッグキャリー!$K$2,_xlfn.CONCAT(IF(LEN(ドッグキャリー!$N$2)=1,0,""),ドッグキャリー!$N$2)))),"")</f>
        <v/>
      </c>
      <c r="C988" s="291"/>
      <c r="D988" s="291"/>
      <c r="E988" s="291"/>
      <c r="F988" s="292"/>
      <c r="G988" s="292"/>
      <c r="H988" s="292"/>
      <c r="I988" s="293"/>
      <c r="J988" s="294"/>
      <c r="K988" s="292"/>
      <c r="L988" s="292"/>
      <c r="M988" s="292"/>
      <c r="N988" s="292"/>
      <c r="O988" s="292"/>
      <c r="P988" s="292"/>
      <c r="Q988" s="292"/>
      <c r="R988" s="292"/>
      <c r="S988" s="273">
        <v>987</v>
      </c>
    </row>
    <row r="989" spans="1:19" ht="15.75">
      <c r="A989" s="274" t="str">
        <f>IFERROR(IF(J989&lt;&gt;"",MAX($A$1:A988)+1,""),"")</f>
        <v/>
      </c>
      <c r="B989" s="275" t="str">
        <f>IFERROR(IF(J989="","",_xlfn.CONCAT($Y$2,_xlfn.CONCAT(IF(LEN(ドッグキャリー!$K$2)=1,0,""),ドッグキャリー!$K$2,_xlfn.CONCAT(IF(LEN(ドッグキャリー!$N$2)=1,0,""),ドッグキャリー!$N$2)))),"")</f>
        <v/>
      </c>
      <c r="C989" s="291"/>
      <c r="D989" s="291"/>
      <c r="E989" s="291"/>
      <c r="F989" s="292"/>
      <c r="G989" s="292"/>
      <c r="H989" s="292"/>
      <c r="I989" s="293"/>
      <c r="J989" s="294"/>
      <c r="K989" s="292"/>
      <c r="L989" s="292"/>
      <c r="M989" s="292"/>
      <c r="N989" s="292"/>
      <c r="O989" s="292"/>
      <c r="P989" s="292"/>
      <c r="Q989" s="292"/>
      <c r="R989" s="292"/>
      <c r="S989" s="273">
        <v>988</v>
      </c>
    </row>
    <row r="990" spans="1:19" ht="15.75">
      <c r="A990" s="274" t="str">
        <f>IFERROR(IF(J990&lt;&gt;"",MAX($A$1:A989)+1,""),"")</f>
        <v/>
      </c>
      <c r="B990" s="275" t="str">
        <f>IFERROR(IF(J990="","",_xlfn.CONCAT($Y$2,_xlfn.CONCAT(IF(LEN(ドッグキャリー!$K$2)=1,0,""),ドッグキャリー!$K$2,_xlfn.CONCAT(IF(LEN(ドッグキャリー!$N$2)=1,0,""),ドッグキャリー!$N$2)))),"")</f>
        <v/>
      </c>
      <c r="C990" s="291"/>
      <c r="D990" s="291"/>
      <c r="E990" s="291"/>
      <c r="F990" s="292"/>
      <c r="G990" s="292"/>
      <c r="H990" s="292"/>
      <c r="I990" s="293"/>
      <c r="J990" s="294"/>
      <c r="K990" s="292"/>
      <c r="L990" s="292"/>
      <c r="M990" s="292"/>
      <c r="N990" s="292"/>
      <c r="O990" s="292"/>
      <c r="P990" s="292"/>
      <c r="Q990" s="292"/>
      <c r="R990" s="292"/>
      <c r="S990" s="273">
        <v>989</v>
      </c>
    </row>
    <row r="991" spans="1:19" ht="15.75">
      <c r="A991" s="274" t="str">
        <f>IFERROR(IF(J991&lt;&gt;"",MAX($A$1:A990)+1,""),"")</f>
        <v/>
      </c>
      <c r="B991" s="275" t="str">
        <f>IFERROR(IF(J991="","",_xlfn.CONCAT($Y$2,_xlfn.CONCAT(IF(LEN(ドッグキャリー!$K$2)=1,0,""),ドッグキャリー!$K$2,_xlfn.CONCAT(IF(LEN(ドッグキャリー!$N$2)=1,0,""),ドッグキャリー!$N$2)))),"")</f>
        <v/>
      </c>
      <c r="C991" s="291"/>
      <c r="D991" s="291"/>
      <c r="E991" s="291"/>
      <c r="F991" s="292"/>
      <c r="G991" s="292"/>
      <c r="H991" s="292"/>
      <c r="I991" s="293"/>
      <c r="J991" s="294"/>
      <c r="K991" s="292"/>
      <c r="L991" s="292"/>
      <c r="M991" s="292"/>
      <c r="N991" s="292"/>
      <c r="O991" s="292"/>
      <c r="P991" s="292"/>
      <c r="Q991" s="292"/>
      <c r="R991" s="292"/>
      <c r="S991" s="273">
        <v>990</v>
      </c>
    </row>
    <row r="992" spans="1:19" ht="15.75">
      <c r="A992" s="274" t="str">
        <f>IFERROR(IF(J992&lt;&gt;"",MAX($A$1:A991)+1,""),"")</f>
        <v/>
      </c>
      <c r="B992" s="275" t="str">
        <f>IFERROR(IF(J992="","",_xlfn.CONCAT($Y$2,_xlfn.CONCAT(IF(LEN(ドッグキャリー!$K$2)=1,0,""),ドッグキャリー!$K$2,_xlfn.CONCAT(IF(LEN(ドッグキャリー!$N$2)=1,0,""),ドッグキャリー!$N$2)))),"")</f>
        <v/>
      </c>
      <c r="C992" s="291"/>
      <c r="D992" s="291"/>
      <c r="E992" s="291"/>
      <c r="F992" s="292"/>
      <c r="G992" s="292"/>
      <c r="H992" s="292"/>
      <c r="I992" s="293"/>
      <c r="J992" s="294"/>
      <c r="K992" s="292"/>
      <c r="L992" s="292"/>
      <c r="M992" s="292"/>
      <c r="N992" s="292"/>
      <c r="O992" s="292"/>
      <c r="P992" s="292"/>
      <c r="Q992" s="292"/>
      <c r="R992" s="292"/>
      <c r="S992" s="273">
        <v>991</v>
      </c>
    </row>
    <row r="993" spans="1:19" ht="15.75">
      <c r="A993" s="274" t="str">
        <f>IFERROR(IF(J993&lt;&gt;"",MAX($A$1:A992)+1,""),"")</f>
        <v/>
      </c>
      <c r="B993" s="275" t="str">
        <f>IFERROR(IF(J993="","",_xlfn.CONCAT($Y$2,_xlfn.CONCAT(IF(LEN(ドッグキャリー!$K$2)=1,0,""),ドッグキャリー!$K$2,_xlfn.CONCAT(IF(LEN(ドッグキャリー!$N$2)=1,0,""),ドッグキャリー!$N$2)))),"")</f>
        <v/>
      </c>
      <c r="C993" s="295"/>
      <c r="D993" s="295"/>
      <c r="E993" s="295"/>
      <c r="F993" s="296"/>
      <c r="G993" s="296"/>
      <c r="H993" s="296"/>
      <c r="I993" s="297" t="str">
        <f>IF(トイ・販促!N7=0,"",トイ・販促!E7)</f>
        <v/>
      </c>
      <c r="J993" s="298" t="str">
        <f>IFERROR(IF(トイ・販促!N7=0,"",トイ・販促!N7),"")</f>
        <v/>
      </c>
      <c r="K993" s="296"/>
      <c r="L993" s="296"/>
      <c r="M993" s="296"/>
      <c r="N993" s="296"/>
      <c r="O993" s="296"/>
      <c r="P993" s="296"/>
      <c r="Q993" s="296"/>
      <c r="R993" s="296"/>
      <c r="S993" s="273">
        <v>992</v>
      </c>
    </row>
    <row r="994" spans="1:19" ht="15.75">
      <c r="A994" s="274" t="str">
        <f>IFERROR(IF(J994&lt;&gt;"",MAX($A$1:A993)+1,""),"")</f>
        <v/>
      </c>
      <c r="B994" s="275" t="str">
        <f>IFERROR(IF(J994="","",_xlfn.CONCAT($Y$2,_xlfn.CONCAT(IF(LEN(ドッグキャリー!$K$2)=1,0,""),ドッグキャリー!$K$2,_xlfn.CONCAT(IF(LEN(ドッグキャリー!$N$2)=1,0,""),ドッグキャリー!$N$2)))),"")</f>
        <v/>
      </c>
      <c r="C994" s="295"/>
      <c r="D994" s="295"/>
      <c r="E994" s="295"/>
      <c r="F994" s="296"/>
      <c r="G994" s="296"/>
      <c r="H994" s="296"/>
      <c r="I994" s="297" t="str">
        <f>IF(トイ・販促!N8=0,"",トイ・販促!E8)</f>
        <v/>
      </c>
      <c r="J994" s="298" t="str">
        <f>IFERROR(IF(トイ・販促!N8=0,"",トイ・販促!N8),"")</f>
        <v/>
      </c>
      <c r="K994" s="296"/>
      <c r="L994" s="296"/>
      <c r="M994" s="296"/>
      <c r="N994" s="296"/>
      <c r="O994" s="296"/>
      <c r="P994" s="296"/>
      <c r="Q994" s="296"/>
      <c r="R994" s="296"/>
      <c r="S994" s="273">
        <v>993</v>
      </c>
    </row>
    <row r="995" spans="1:19" ht="15.75">
      <c r="A995" s="274" t="str">
        <f>IFERROR(IF(J995&lt;&gt;"",MAX($A$1:A994)+1,""),"")</f>
        <v/>
      </c>
      <c r="B995" s="275" t="str">
        <f>IFERROR(IF(J995="","",_xlfn.CONCAT($Y$2,_xlfn.CONCAT(IF(LEN(ドッグキャリー!$K$2)=1,0,""),ドッグキャリー!$K$2,_xlfn.CONCAT(IF(LEN(ドッグキャリー!$N$2)=1,0,""),ドッグキャリー!$N$2)))),"")</f>
        <v/>
      </c>
      <c r="C995" s="295"/>
      <c r="D995" s="295"/>
      <c r="E995" s="295"/>
      <c r="F995" s="296"/>
      <c r="G995" s="296"/>
      <c r="H995" s="296"/>
      <c r="I995" s="297" t="str">
        <f>IF(トイ・販促!N9=0,"",トイ・販促!E9)</f>
        <v/>
      </c>
      <c r="J995" s="298" t="str">
        <f>IFERROR(IF(トイ・販促!N9=0,"",トイ・販促!N9),"")</f>
        <v/>
      </c>
      <c r="K995" s="296"/>
      <c r="L995" s="296"/>
      <c r="M995" s="296"/>
      <c r="N995" s="296"/>
      <c r="O995" s="296"/>
      <c r="P995" s="296"/>
      <c r="Q995" s="296"/>
      <c r="R995" s="296"/>
      <c r="S995" s="273">
        <v>994</v>
      </c>
    </row>
    <row r="996" spans="1:19" ht="15.75">
      <c r="A996" s="274" t="str">
        <f>IFERROR(IF(J996&lt;&gt;"",MAX($A$1:A995)+1,""),"")</f>
        <v/>
      </c>
      <c r="B996" s="275" t="str">
        <f>IFERROR(IF(J996="","",_xlfn.CONCAT($Y$2,_xlfn.CONCAT(IF(LEN(ドッグキャリー!$K$2)=1,0,""),ドッグキャリー!$K$2,_xlfn.CONCAT(IF(LEN(ドッグキャリー!$N$2)=1,0,""),ドッグキャリー!$N$2)))),"")</f>
        <v/>
      </c>
      <c r="C996" s="295"/>
      <c r="D996" s="295"/>
      <c r="E996" s="295"/>
      <c r="F996" s="296"/>
      <c r="G996" s="296"/>
      <c r="H996" s="296"/>
      <c r="I996" s="297" t="str">
        <f>IF(トイ・販促!N10=0,"",トイ・販促!E10)</f>
        <v/>
      </c>
      <c r="J996" s="298" t="str">
        <f>IFERROR(IF(トイ・販促!N10=0,"",トイ・販促!N10),"")</f>
        <v/>
      </c>
      <c r="K996" s="296"/>
      <c r="L996" s="296"/>
      <c r="M996" s="296"/>
      <c r="N996" s="296"/>
      <c r="O996" s="296"/>
      <c r="P996" s="296"/>
      <c r="Q996" s="296"/>
      <c r="R996" s="296"/>
      <c r="S996" s="273">
        <v>995</v>
      </c>
    </row>
    <row r="997" spans="1:19" ht="15.75">
      <c r="A997" s="274" t="str">
        <f>IFERROR(IF(J997&lt;&gt;"",MAX($A$1:A996)+1,""),"")</f>
        <v/>
      </c>
      <c r="B997" s="275" t="str">
        <f>IFERROR(IF(J997="","",_xlfn.CONCAT($Y$2,_xlfn.CONCAT(IF(LEN(ドッグキャリー!$K$2)=1,0,""),ドッグキャリー!$K$2,_xlfn.CONCAT(IF(LEN(ドッグキャリー!$N$2)=1,0,""),ドッグキャリー!$N$2)))),"")</f>
        <v/>
      </c>
      <c r="C997" s="295"/>
      <c r="D997" s="295"/>
      <c r="E997" s="295"/>
      <c r="F997" s="296"/>
      <c r="G997" s="296"/>
      <c r="H997" s="296"/>
      <c r="I997" s="297" t="str">
        <f>IF(トイ・販促!N11=0,"",トイ・販促!E11)</f>
        <v/>
      </c>
      <c r="J997" s="298" t="str">
        <f>IFERROR(IF(トイ・販促!N11=0,"",トイ・販促!N11),"")</f>
        <v/>
      </c>
      <c r="K997" s="296"/>
      <c r="L997" s="296"/>
      <c r="M997" s="296"/>
      <c r="N997" s="296"/>
      <c r="O997" s="296"/>
      <c r="P997" s="296"/>
      <c r="Q997" s="296"/>
      <c r="R997" s="296"/>
      <c r="S997" s="273">
        <v>996</v>
      </c>
    </row>
    <row r="998" spans="1:19" ht="15.75">
      <c r="A998" s="274" t="str">
        <f>IFERROR(IF(J998&lt;&gt;"",MAX($A$1:A997)+1,""),"")</f>
        <v/>
      </c>
      <c r="B998" s="275" t="str">
        <f>IFERROR(IF(J998="","",_xlfn.CONCAT($Y$2,_xlfn.CONCAT(IF(LEN(ドッグキャリー!$K$2)=1,0,""),ドッグキャリー!$K$2,_xlfn.CONCAT(IF(LEN(ドッグキャリー!$N$2)=1,0,""),ドッグキャリー!$N$2)))),"")</f>
        <v/>
      </c>
      <c r="C998" s="295"/>
      <c r="D998" s="295"/>
      <c r="E998" s="295"/>
      <c r="F998" s="296"/>
      <c r="G998" s="296"/>
      <c r="H998" s="296"/>
      <c r="I998" s="297" t="str">
        <f>IF(トイ・販促!N12=0,"",トイ・販促!E12)</f>
        <v/>
      </c>
      <c r="J998" s="298" t="str">
        <f>IFERROR(IF(トイ・販促!N12=0,"",トイ・販促!N12),"")</f>
        <v/>
      </c>
      <c r="K998" s="296"/>
      <c r="L998" s="296"/>
      <c r="M998" s="296"/>
      <c r="N998" s="296"/>
      <c r="O998" s="296"/>
      <c r="P998" s="296"/>
      <c r="Q998" s="296"/>
      <c r="R998" s="296"/>
      <c r="S998" s="273">
        <v>997</v>
      </c>
    </row>
    <row r="999" spans="1:19" ht="15.75">
      <c r="A999" s="274" t="str">
        <f>IFERROR(IF(J999&lt;&gt;"",MAX($A$1:A998)+1,""),"")</f>
        <v/>
      </c>
      <c r="B999" s="275" t="str">
        <f>IFERROR(IF(J999="","",_xlfn.CONCAT($Y$2,_xlfn.CONCAT(IF(LEN(ドッグキャリー!$K$2)=1,0,""),ドッグキャリー!$K$2,_xlfn.CONCAT(IF(LEN(ドッグキャリー!$N$2)=1,0,""),ドッグキャリー!$N$2)))),"")</f>
        <v/>
      </c>
      <c r="C999" s="295"/>
      <c r="D999" s="295"/>
      <c r="E999" s="295"/>
      <c r="F999" s="296"/>
      <c r="G999" s="296"/>
      <c r="H999" s="296"/>
      <c r="I999" s="297" t="str">
        <f>IF(トイ・販促!N13=0,"",トイ・販促!E13)</f>
        <v/>
      </c>
      <c r="J999" s="298" t="str">
        <f>IFERROR(IF(トイ・販促!N13=0,"",トイ・販促!N13),"")</f>
        <v/>
      </c>
      <c r="K999" s="296"/>
      <c r="L999" s="296"/>
      <c r="M999" s="296"/>
      <c r="N999" s="296"/>
      <c r="O999" s="296"/>
      <c r="P999" s="296"/>
      <c r="Q999" s="296"/>
      <c r="R999" s="296"/>
      <c r="S999" s="273">
        <v>998</v>
      </c>
    </row>
    <row r="1000" spans="1:19" ht="15.75">
      <c r="A1000" s="274" t="str">
        <f>IFERROR(IF(J1000&lt;&gt;"",MAX($A$1:A999)+1,""),"")</f>
        <v/>
      </c>
      <c r="B1000" s="275" t="str">
        <f>IFERROR(IF(J1000="","",_xlfn.CONCAT($Y$2,_xlfn.CONCAT(IF(LEN(ドッグキャリー!$K$2)=1,0,""),ドッグキャリー!$K$2,_xlfn.CONCAT(IF(LEN(ドッグキャリー!$N$2)=1,0,""),ドッグキャリー!$N$2)))),"")</f>
        <v/>
      </c>
      <c r="C1000" s="295"/>
      <c r="D1000" s="295"/>
      <c r="E1000" s="295"/>
      <c r="F1000" s="296"/>
      <c r="G1000" s="296"/>
      <c r="H1000" s="296"/>
      <c r="I1000" s="297" t="str">
        <f>IF(トイ・販促!N14=0,"",トイ・販促!E14)</f>
        <v/>
      </c>
      <c r="J1000" s="298" t="str">
        <f>IFERROR(IF(トイ・販促!N14=0,"",トイ・販促!N14),"")</f>
        <v/>
      </c>
      <c r="K1000" s="296"/>
      <c r="L1000" s="296"/>
      <c r="M1000" s="296"/>
      <c r="N1000" s="296"/>
      <c r="O1000" s="296"/>
      <c r="P1000" s="296"/>
      <c r="Q1000" s="296"/>
      <c r="R1000" s="296"/>
      <c r="S1000" s="273">
        <v>999</v>
      </c>
    </row>
    <row r="1001" spans="1:19" ht="15.75">
      <c r="A1001" s="274" t="str">
        <f>IFERROR(IF(J1001&lt;&gt;"",MAX($A$1:A1000)+1,""),"")</f>
        <v/>
      </c>
      <c r="B1001" s="275" t="str">
        <f>IFERROR(IF(J1001="","",_xlfn.CONCAT($Y$2,_xlfn.CONCAT(IF(LEN(ドッグキャリー!$K$2)=1,0,""),ドッグキャリー!$K$2,_xlfn.CONCAT(IF(LEN(ドッグキャリー!$N$2)=1,0,""),ドッグキャリー!$N$2)))),"")</f>
        <v/>
      </c>
      <c r="C1001" s="295"/>
      <c r="D1001" s="295"/>
      <c r="E1001" s="295"/>
      <c r="F1001" s="296"/>
      <c r="G1001" s="296"/>
      <c r="H1001" s="296"/>
      <c r="I1001" s="297" t="str">
        <f>IF(トイ・販促!N15=0,"",トイ・販促!E15)</f>
        <v/>
      </c>
      <c r="J1001" s="298" t="str">
        <f>IFERROR(IF(トイ・販促!N15=0,"",トイ・販促!N15),"")</f>
        <v/>
      </c>
      <c r="K1001" s="296"/>
      <c r="L1001" s="296"/>
      <c r="M1001" s="296"/>
      <c r="N1001" s="296"/>
      <c r="O1001" s="296"/>
      <c r="P1001" s="296"/>
      <c r="Q1001" s="296"/>
      <c r="R1001" s="296"/>
      <c r="S1001" s="273">
        <v>1000</v>
      </c>
    </row>
    <row r="1002" spans="1:19" ht="15.75">
      <c r="A1002" s="274" t="str">
        <f>IFERROR(IF(J1002&lt;&gt;"",MAX($A$1:A1001)+1,""),"")</f>
        <v/>
      </c>
      <c r="B1002" s="275" t="str">
        <f>IFERROR(IF(J1002="","",_xlfn.CONCAT($Y$2,_xlfn.CONCAT(IF(LEN(ドッグキャリー!$K$2)=1,0,""),ドッグキャリー!$K$2,_xlfn.CONCAT(IF(LEN(ドッグキャリー!$N$2)=1,0,""),ドッグキャリー!$N$2)))),"")</f>
        <v/>
      </c>
      <c r="C1002" s="295"/>
      <c r="D1002" s="295"/>
      <c r="E1002" s="295"/>
      <c r="F1002" s="296"/>
      <c r="G1002" s="296"/>
      <c r="H1002" s="296"/>
      <c r="I1002" s="297" t="str">
        <f>IF(トイ・販促!N16=0,"",トイ・販促!E16)</f>
        <v/>
      </c>
      <c r="J1002" s="298" t="str">
        <f>IFERROR(IF(トイ・販促!N16=0,"",トイ・販促!N16),"")</f>
        <v/>
      </c>
      <c r="K1002" s="296"/>
      <c r="L1002" s="296"/>
      <c r="M1002" s="296"/>
      <c r="N1002" s="296"/>
      <c r="O1002" s="296"/>
      <c r="P1002" s="296"/>
      <c r="Q1002" s="296"/>
      <c r="R1002" s="296"/>
      <c r="S1002" s="273">
        <v>1001</v>
      </c>
    </row>
    <row r="1003" spans="1:19" ht="15.75">
      <c r="A1003" s="274" t="str">
        <f>IFERROR(IF(J1003&lt;&gt;"",MAX($A$1:A1002)+1,""),"")</f>
        <v/>
      </c>
      <c r="B1003" s="275" t="str">
        <f>IFERROR(IF(J1003="","",_xlfn.CONCAT($Y$2,_xlfn.CONCAT(IF(LEN(ドッグキャリー!$K$2)=1,0,""),ドッグキャリー!$K$2,_xlfn.CONCAT(IF(LEN(ドッグキャリー!$N$2)=1,0,""),ドッグキャリー!$N$2)))),"")</f>
        <v/>
      </c>
      <c r="C1003" s="295"/>
      <c r="D1003" s="295"/>
      <c r="E1003" s="295"/>
      <c r="F1003" s="296"/>
      <c r="G1003" s="296"/>
      <c r="H1003" s="296"/>
      <c r="I1003" s="297" t="str">
        <f>IF(トイ・販促!N17=0,"",トイ・販促!E17)</f>
        <v/>
      </c>
      <c r="J1003" s="298" t="str">
        <f>IFERROR(IF(トイ・販促!N17=0,"",トイ・販促!N17),"")</f>
        <v/>
      </c>
      <c r="K1003" s="296"/>
      <c r="L1003" s="296"/>
      <c r="M1003" s="296"/>
      <c r="N1003" s="296"/>
      <c r="O1003" s="296"/>
      <c r="P1003" s="296"/>
      <c r="Q1003" s="296"/>
      <c r="R1003" s="296"/>
      <c r="S1003" s="273">
        <v>1002</v>
      </c>
    </row>
    <row r="1004" spans="1:19" ht="15.75">
      <c r="A1004" s="274" t="str">
        <f>IFERROR(IF(J1004&lt;&gt;"",MAX($A$1:A1003)+1,""),"")</f>
        <v/>
      </c>
      <c r="B1004" s="275" t="str">
        <f>IFERROR(IF(J1004="","",_xlfn.CONCAT($Y$2,_xlfn.CONCAT(IF(LEN(ドッグキャリー!$K$2)=1,0,""),ドッグキャリー!$K$2,_xlfn.CONCAT(IF(LEN(ドッグキャリー!$N$2)=1,0,""),ドッグキャリー!$N$2)))),"")</f>
        <v/>
      </c>
      <c r="C1004" s="295"/>
      <c r="D1004" s="295"/>
      <c r="E1004" s="295"/>
      <c r="F1004" s="296"/>
      <c r="G1004" s="296"/>
      <c r="H1004" s="296"/>
      <c r="I1004" s="297" t="str">
        <f>IF(トイ・販促!N18=0,"",トイ・販促!E18)</f>
        <v/>
      </c>
      <c r="J1004" s="298" t="str">
        <f>IFERROR(IF(トイ・販促!N18=0,"",トイ・販促!N18),"")</f>
        <v/>
      </c>
      <c r="K1004" s="296"/>
      <c r="L1004" s="296"/>
      <c r="M1004" s="296"/>
      <c r="N1004" s="296"/>
      <c r="O1004" s="296"/>
      <c r="P1004" s="296"/>
      <c r="Q1004" s="296"/>
      <c r="R1004" s="296"/>
      <c r="S1004" s="273">
        <v>1003</v>
      </c>
    </row>
    <row r="1005" spans="1:19" ht="15.75">
      <c r="A1005" s="274" t="str">
        <f>IFERROR(IF(J1005&lt;&gt;"",MAX($A$1:A1004)+1,""),"")</f>
        <v/>
      </c>
      <c r="B1005" s="275" t="str">
        <f>IFERROR(IF(J1005="","",_xlfn.CONCAT($Y$2,_xlfn.CONCAT(IF(LEN(ドッグキャリー!$K$2)=1,0,""),ドッグキャリー!$K$2,_xlfn.CONCAT(IF(LEN(ドッグキャリー!$N$2)=1,0,""),ドッグキャリー!$N$2)))),"")</f>
        <v/>
      </c>
      <c r="C1005" s="295"/>
      <c r="D1005" s="295"/>
      <c r="E1005" s="295"/>
      <c r="F1005" s="296"/>
      <c r="G1005" s="296"/>
      <c r="H1005" s="296"/>
      <c r="I1005" s="297" t="str">
        <f>IF(トイ・販促!N19=0,"",トイ・販促!E19)</f>
        <v/>
      </c>
      <c r="J1005" s="298" t="str">
        <f>IFERROR(IF(トイ・販促!N19=0,"",トイ・販促!N19),"")</f>
        <v/>
      </c>
      <c r="K1005" s="296"/>
      <c r="L1005" s="296"/>
      <c r="M1005" s="296"/>
      <c r="N1005" s="296"/>
      <c r="O1005" s="296"/>
      <c r="P1005" s="296"/>
      <c r="Q1005" s="296"/>
      <c r="R1005" s="296"/>
      <c r="S1005" s="273">
        <v>1004</v>
      </c>
    </row>
    <row r="1006" spans="1:19" ht="15.75">
      <c r="A1006" s="274" t="str">
        <f>IFERROR(IF(J1006&lt;&gt;"",MAX($A$1:A1005)+1,""),"")</f>
        <v/>
      </c>
      <c r="B1006" s="275" t="str">
        <f>IFERROR(IF(J1006="","",_xlfn.CONCAT($Y$2,_xlfn.CONCAT(IF(LEN(ドッグキャリー!$K$2)=1,0,""),ドッグキャリー!$K$2,_xlfn.CONCAT(IF(LEN(ドッグキャリー!$N$2)=1,0,""),ドッグキャリー!$N$2)))),"")</f>
        <v/>
      </c>
      <c r="C1006" s="295"/>
      <c r="D1006" s="295"/>
      <c r="E1006" s="295"/>
      <c r="F1006" s="296"/>
      <c r="G1006" s="296"/>
      <c r="H1006" s="296"/>
      <c r="I1006" s="297" t="str">
        <f>IF(トイ・販促!N20=0,"",トイ・販促!E20)</f>
        <v/>
      </c>
      <c r="J1006" s="298" t="str">
        <f>IFERROR(IF(トイ・販促!N20=0,"",トイ・販促!N20),"")</f>
        <v/>
      </c>
      <c r="K1006" s="296"/>
      <c r="L1006" s="296"/>
      <c r="M1006" s="296"/>
      <c r="N1006" s="296"/>
      <c r="O1006" s="296"/>
      <c r="P1006" s="296"/>
      <c r="Q1006" s="296"/>
      <c r="R1006" s="296"/>
      <c r="S1006" s="273">
        <v>1005</v>
      </c>
    </row>
    <row r="1007" spans="1:19" ht="15.75">
      <c r="A1007" s="274" t="str">
        <f>IFERROR(IF(J1007&lt;&gt;"",MAX($A$1:A1006)+1,""),"")</f>
        <v/>
      </c>
      <c r="B1007" s="275" t="str">
        <f>IFERROR(IF(J1007="","",_xlfn.CONCAT($Y$2,_xlfn.CONCAT(IF(LEN(ドッグキャリー!$K$2)=1,0,""),ドッグキャリー!$K$2,_xlfn.CONCAT(IF(LEN(ドッグキャリー!$N$2)=1,0,""),ドッグキャリー!$N$2)))),"")</f>
        <v/>
      </c>
      <c r="C1007" s="295"/>
      <c r="D1007" s="295"/>
      <c r="E1007" s="295"/>
      <c r="F1007" s="296"/>
      <c r="G1007" s="296"/>
      <c r="H1007" s="296"/>
      <c r="I1007" s="297" t="str">
        <f>IF(トイ・販促!N21=0,"",トイ・販促!E21)</f>
        <v/>
      </c>
      <c r="J1007" s="298" t="str">
        <f>IFERROR(IF(トイ・販促!N21=0,"",トイ・販促!N21),"")</f>
        <v/>
      </c>
      <c r="K1007" s="296"/>
      <c r="L1007" s="296"/>
      <c r="M1007" s="296"/>
      <c r="N1007" s="296"/>
      <c r="O1007" s="296"/>
      <c r="P1007" s="296"/>
      <c r="Q1007" s="296"/>
      <c r="R1007" s="296"/>
      <c r="S1007" s="273">
        <v>1006</v>
      </c>
    </row>
    <row r="1008" spans="1:19" ht="15.75">
      <c r="A1008" s="274" t="str">
        <f>IFERROR(IF(J1008&lt;&gt;"",MAX($A$1:A1007)+1,""),"")</f>
        <v/>
      </c>
      <c r="B1008" s="275" t="str">
        <f>IFERROR(IF(J1008="","",_xlfn.CONCAT($Y$2,_xlfn.CONCAT(IF(LEN(ドッグキャリー!$K$2)=1,0,""),ドッグキャリー!$K$2,_xlfn.CONCAT(IF(LEN(ドッグキャリー!$N$2)=1,0,""),ドッグキャリー!$N$2)))),"")</f>
        <v/>
      </c>
      <c r="C1008" s="295"/>
      <c r="D1008" s="295"/>
      <c r="E1008" s="295"/>
      <c r="F1008" s="296"/>
      <c r="G1008" s="296"/>
      <c r="H1008" s="296"/>
      <c r="I1008" s="297" t="str">
        <f>IF(トイ・販促!N22=0,"",トイ・販促!E22)</f>
        <v/>
      </c>
      <c r="J1008" s="298" t="str">
        <f>IFERROR(IF(トイ・販促!N22=0,"",トイ・販促!N22),"")</f>
        <v/>
      </c>
      <c r="K1008" s="296"/>
      <c r="L1008" s="296"/>
      <c r="M1008" s="296"/>
      <c r="N1008" s="296"/>
      <c r="O1008" s="296"/>
      <c r="P1008" s="296"/>
      <c r="Q1008" s="296"/>
      <c r="R1008" s="296"/>
      <c r="S1008" s="273">
        <v>1007</v>
      </c>
    </row>
    <row r="1009" spans="1:19" ht="15.75">
      <c r="A1009" s="274" t="str">
        <f>IFERROR(IF(J1009&lt;&gt;"",MAX($A$1:A1008)+1,""),"")</f>
        <v/>
      </c>
      <c r="B1009" s="275" t="str">
        <f>IFERROR(IF(J1009="","",_xlfn.CONCAT($Y$2,_xlfn.CONCAT(IF(LEN(ドッグキャリー!$K$2)=1,0,""),ドッグキャリー!$K$2,_xlfn.CONCAT(IF(LEN(ドッグキャリー!$N$2)=1,0,""),ドッグキャリー!$N$2)))),"")</f>
        <v/>
      </c>
      <c r="C1009" s="295"/>
      <c r="D1009" s="295"/>
      <c r="E1009" s="295"/>
      <c r="F1009" s="296"/>
      <c r="G1009" s="296"/>
      <c r="H1009" s="296"/>
      <c r="I1009" s="297" t="str">
        <f>IF(トイ・販促!N23=0,"",トイ・販促!E23)</f>
        <v/>
      </c>
      <c r="J1009" s="298" t="str">
        <f>IFERROR(IF(トイ・販促!N23=0,"",トイ・販促!N23),"")</f>
        <v/>
      </c>
      <c r="K1009" s="296"/>
      <c r="L1009" s="296"/>
      <c r="M1009" s="296"/>
      <c r="N1009" s="296"/>
      <c r="O1009" s="296"/>
      <c r="P1009" s="296"/>
      <c r="Q1009" s="296"/>
      <c r="R1009" s="296"/>
      <c r="S1009" s="273">
        <v>1008</v>
      </c>
    </row>
    <row r="1010" spans="1:19" ht="15.75">
      <c r="A1010" s="274" t="str">
        <f>IFERROR(IF(J1010&lt;&gt;"",MAX($A$1:A1009)+1,""),"")</f>
        <v/>
      </c>
      <c r="B1010" s="275" t="str">
        <f>IFERROR(IF(J1010="","",_xlfn.CONCAT($Y$2,_xlfn.CONCAT(IF(LEN(ドッグキャリー!$K$2)=1,0,""),ドッグキャリー!$K$2,_xlfn.CONCAT(IF(LEN(ドッグキャリー!$N$2)=1,0,""),ドッグキャリー!$N$2)))),"")</f>
        <v/>
      </c>
      <c r="C1010" s="295"/>
      <c r="D1010" s="295"/>
      <c r="E1010" s="295"/>
      <c r="F1010" s="296"/>
      <c r="G1010" s="296"/>
      <c r="H1010" s="296"/>
      <c r="I1010" s="297" t="str">
        <f>IF(トイ・販促!N24=0,"",トイ・販促!E24)</f>
        <v/>
      </c>
      <c r="J1010" s="298" t="str">
        <f>IFERROR(IF(トイ・販促!N24=0,"",トイ・販促!N24),"")</f>
        <v/>
      </c>
      <c r="K1010" s="296"/>
      <c r="L1010" s="296"/>
      <c r="M1010" s="296"/>
      <c r="N1010" s="296"/>
      <c r="O1010" s="296"/>
      <c r="P1010" s="296"/>
      <c r="Q1010" s="296"/>
      <c r="R1010" s="296"/>
      <c r="S1010" s="273">
        <v>1009</v>
      </c>
    </row>
    <row r="1011" spans="1:19" ht="15.75">
      <c r="A1011" s="274" t="str">
        <f>IFERROR(IF(J1011&lt;&gt;"",MAX($A$1:A1010)+1,""),"")</f>
        <v/>
      </c>
      <c r="B1011" s="275" t="str">
        <f>IFERROR(IF(J1011="","",_xlfn.CONCAT($Y$2,_xlfn.CONCAT(IF(LEN(ドッグキャリー!$K$2)=1,0,""),ドッグキャリー!$K$2,_xlfn.CONCAT(IF(LEN(ドッグキャリー!$N$2)=1,0,""),ドッグキャリー!$N$2)))),"")</f>
        <v/>
      </c>
      <c r="C1011" s="295"/>
      <c r="D1011" s="295"/>
      <c r="E1011" s="295"/>
      <c r="F1011" s="296"/>
      <c r="G1011" s="296"/>
      <c r="H1011" s="296"/>
      <c r="I1011" s="297" t="str">
        <f>IF(トイ・販促!N25=0,"",トイ・販促!E25)</f>
        <v/>
      </c>
      <c r="J1011" s="298" t="str">
        <f>IFERROR(IF(トイ・販促!N25=0,"",トイ・販促!N25),"")</f>
        <v/>
      </c>
      <c r="K1011" s="296"/>
      <c r="L1011" s="296"/>
      <c r="M1011" s="296"/>
      <c r="N1011" s="296"/>
      <c r="O1011" s="296"/>
      <c r="P1011" s="296"/>
      <c r="Q1011" s="296"/>
      <c r="R1011" s="296"/>
      <c r="S1011" s="273">
        <v>1010</v>
      </c>
    </row>
    <row r="1012" spans="1:19" ht="15.75">
      <c r="A1012" s="274" t="str">
        <f>IFERROR(IF(J1012&lt;&gt;"",MAX($A$1:A1011)+1,""),"")</f>
        <v/>
      </c>
      <c r="B1012" s="275" t="str">
        <f>IFERROR(IF(J1012="","",_xlfn.CONCAT($Y$2,_xlfn.CONCAT(IF(LEN(ドッグキャリー!$K$2)=1,0,""),ドッグキャリー!$K$2,_xlfn.CONCAT(IF(LEN(ドッグキャリー!$N$2)=1,0,""),ドッグキャリー!$N$2)))),"")</f>
        <v/>
      </c>
      <c r="C1012" s="295"/>
      <c r="D1012" s="295"/>
      <c r="E1012" s="295"/>
      <c r="F1012" s="296"/>
      <c r="G1012" s="296"/>
      <c r="H1012" s="296"/>
      <c r="I1012" s="297" t="str">
        <f>IF(トイ・販促!N26=0,"",トイ・販促!E26)</f>
        <v/>
      </c>
      <c r="J1012" s="298" t="str">
        <f>IFERROR(IF(トイ・販促!N26=0,"",トイ・販促!N26),"")</f>
        <v/>
      </c>
      <c r="K1012" s="296"/>
      <c r="L1012" s="296"/>
      <c r="M1012" s="296"/>
      <c r="N1012" s="296"/>
      <c r="O1012" s="296"/>
      <c r="P1012" s="296"/>
      <c r="Q1012" s="296"/>
      <c r="R1012" s="296"/>
      <c r="S1012" s="273">
        <v>1011</v>
      </c>
    </row>
    <row r="1013" spans="1:19" ht="15.75">
      <c r="A1013" s="274" t="str">
        <f>IFERROR(IF(J1013&lt;&gt;"",MAX($A$1:A1012)+1,""),"")</f>
        <v/>
      </c>
      <c r="B1013" s="275" t="str">
        <f>IFERROR(IF(J1013="","",_xlfn.CONCAT($Y$2,_xlfn.CONCAT(IF(LEN(ドッグキャリー!$K$2)=1,0,""),ドッグキャリー!$K$2,_xlfn.CONCAT(IF(LEN(ドッグキャリー!$N$2)=1,0,""),ドッグキャリー!$N$2)))),"")</f>
        <v/>
      </c>
      <c r="C1013" s="295"/>
      <c r="D1013" s="295"/>
      <c r="E1013" s="295"/>
      <c r="F1013" s="296"/>
      <c r="G1013" s="296"/>
      <c r="H1013" s="296"/>
      <c r="I1013" s="297" t="str">
        <f>IF(トイ・販促!N27=0,"",トイ・販促!E27)</f>
        <v/>
      </c>
      <c r="J1013" s="298" t="str">
        <f>IFERROR(IF(トイ・販促!N27=0,"",トイ・販促!N27),"")</f>
        <v/>
      </c>
      <c r="K1013" s="296"/>
      <c r="L1013" s="296"/>
      <c r="M1013" s="296"/>
      <c r="N1013" s="296"/>
      <c r="O1013" s="296"/>
      <c r="P1013" s="296"/>
      <c r="Q1013" s="296"/>
      <c r="R1013" s="296"/>
      <c r="S1013" s="273">
        <v>1012</v>
      </c>
    </row>
    <row r="1014" spans="1:19" ht="15.75">
      <c r="A1014" s="274" t="str">
        <f>IFERROR(IF(J1014&lt;&gt;"",MAX($A$1:A1013)+1,""),"")</f>
        <v/>
      </c>
      <c r="B1014" s="275" t="str">
        <f>IFERROR(IF(J1014="","",_xlfn.CONCAT($Y$2,_xlfn.CONCAT(IF(LEN(ドッグキャリー!$K$2)=1,0,""),ドッグキャリー!$K$2,_xlfn.CONCAT(IF(LEN(ドッグキャリー!$N$2)=1,0,""),ドッグキャリー!$N$2)))),"")</f>
        <v/>
      </c>
      <c r="C1014" s="295"/>
      <c r="D1014" s="295"/>
      <c r="E1014" s="295"/>
      <c r="F1014" s="296"/>
      <c r="G1014" s="296"/>
      <c r="H1014" s="296"/>
      <c r="I1014" s="297" t="str">
        <f>IF(トイ・販促!N28=0,"",トイ・販促!E28)</f>
        <v/>
      </c>
      <c r="J1014" s="298" t="str">
        <f>IFERROR(IF(トイ・販促!N28=0,"",トイ・販促!N28),"")</f>
        <v/>
      </c>
      <c r="K1014" s="296"/>
      <c r="L1014" s="296"/>
      <c r="M1014" s="296"/>
      <c r="N1014" s="296"/>
      <c r="O1014" s="296"/>
      <c r="P1014" s="296"/>
      <c r="Q1014" s="296"/>
      <c r="R1014" s="296"/>
      <c r="S1014" s="273">
        <v>1013</v>
      </c>
    </row>
    <row r="1015" spans="1:19" ht="15.75">
      <c r="A1015" s="274" t="str">
        <f>IFERROR(IF(J1015&lt;&gt;"",MAX($A$1:A1014)+1,""),"")</f>
        <v/>
      </c>
      <c r="B1015" s="275" t="str">
        <f>IFERROR(IF(J1015="","",_xlfn.CONCAT($Y$2,_xlfn.CONCAT(IF(LEN(ドッグキャリー!$K$2)=1,0,""),ドッグキャリー!$K$2,_xlfn.CONCAT(IF(LEN(ドッグキャリー!$N$2)=1,0,""),ドッグキャリー!$N$2)))),"")</f>
        <v/>
      </c>
      <c r="C1015" s="295"/>
      <c r="D1015" s="295"/>
      <c r="E1015" s="295"/>
      <c r="F1015" s="296"/>
      <c r="G1015" s="296"/>
      <c r="H1015" s="296"/>
      <c r="I1015" s="297" t="str">
        <f>IF(トイ・販促!N29=0,"",トイ・販促!E29)</f>
        <v/>
      </c>
      <c r="J1015" s="298" t="str">
        <f>IFERROR(IF(トイ・販促!N29=0,"",トイ・販促!N29),"")</f>
        <v/>
      </c>
      <c r="K1015" s="296"/>
      <c r="L1015" s="296"/>
      <c r="M1015" s="296"/>
      <c r="N1015" s="296"/>
      <c r="O1015" s="296"/>
      <c r="P1015" s="296"/>
      <c r="Q1015" s="296"/>
      <c r="R1015" s="296"/>
      <c r="S1015" s="273">
        <v>1014</v>
      </c>
    </row>
    <row r="1016" spans="1:19" ht="15.75">
      <c r="A1016" s="274" t="str">
        <f>IFERROR(IF(J1016&lt;&gt;"",MAX($A$1:A1015)+1,""),"")</f>
        <v/>
      </c>
      <c r="B1016" s="275" t="str">
        <f>IFERROR(IF(J1016="","",_xlfn.CONCAT($Y$2,_xlfn.CONCAT(IF(LEN(ドッグキャリー!$K$2)=1,0,""),ドッグキャリー!$K$2,_xlfn.CONCAT(IF(LEN(ドッグキャリー!$N$2)=1,0,""),ドッグキャリー!$N$2)))),"")</f>
        <v/>
      </c>
      <c r="C1016" s="295"/>
      <c r="D1016" s="295"/>
      <c r="E1016" s="295"/>
      <c r="F1016" s="296"/>
      <c r="G1016" s="296"/>
      <c r="H1016" s="296"/>
      <c r="I1016" s="297" t="str">
        <f>IF(トイ・販促!N30=0,"",トイ・販促!E30)</f>
        <v/>
      </c>
      <c r="J1016" s="298" t="str">
        <f>IFERROR(IF(トイ・販促!N30=0,"",トイ・販促!N30),"")</f>
        <v/>
      </c>
      <c r="K1016" s="296"/>
      <c r="L1016" s="296"/>
      <c r="M1016" s="296"/>
      <c r="N1016" s="296"/>
      <c r="O1016" s="296"/>
      <c r="P1016" s="296"/>
      <c r="Q1016" s="296"/>
      <c r="R1016" s="296"/>
      <c r="S1016" s="273">
        <v>1015</v>
      </c>
    </row>
    <row r="1017" spans="1:19" ht="15.75">
      <c r="A1017" s="274" t="str">
        <f>IFERROR(IF(J1017&lt;&gt;"",MAX($A$1:A1016)+1,""),"")</f>
        <v/>
      </c>
      <c r="B1017" s="275" t="str">
        <f>IFERROR(IF(J1017="","",_xlfn.CONCAT($Y$2,_xlfn.CONCAT(IF(LEN(ドッグキャリー!$K$2)=1,0,""),ドッグキャリー!$K$2,_xlfn.CONCAT(IF(LEN(ドッグキャリー!$N$2)=1,0,""),ドッグキャリー!$N$2)))),"")</f>
        <v/>
      </c>
      <c r="C1017" s="295"/>
      <c r="D1017" s="295"/>
      <c r="E1017" s="295"/>
      <c r="F1017" s="296"/>
      <c r="G1017" s="296"/>
      <c r="H1017" s="296"/>
      <c r="I1017" s="297" t="str">
        <f>IF(トイ・販促!N31=0,"",トイ・販促!E31)</f>
        <v/>
      </c>
      <c r="J1017" s="298" t="str">
        <f>IFERROR(IF(トイ・販促!N31=0,"",トイ・販促!N31),"")</f>
        <v/>
      </c>
      <c r="K1017" s="296"/>
      <c r="L1017" s="296"/>
      <c r="M1017" s="296"/>
      <c r="N1017" s="296"/>
      <c r="O1017" s="296"/>
      <c r="P1017" s="296"/>
      <c r="Q1017" s="296"/>
      <c r="R1017" s="296"/>
      <c r="S1017" s="273">
        <v>1016</v>
      </c>
    </row>
    <row r="1018" spans="1:19" ht="15.75">
      <c r="A1018" s="274" t="str">
        <f>IFERROR(IF(J1018&lt;&gt;"",MAX($A$1:A1017)+1,""),"")</f>
        <v/>
      </c>
      <c r="B1018" s="275" t="str">
        <f>IFERROR(IF(J1018="","",_xlfn.CONCAT($Y$2,_xlfn.CONCAT(IF(LEN(ドッグキャリー!$K$2)=1,0,""),ドッグキャリー!$K$2,_xlfn.CONCAT(IF(LEN(ドッグキャリー!$N$2)=1,0,""),ドッグキャリー!$N$2)))),"")</f>
        <v/>
      </c>
      <c r="C1018" s="295"/>
      <c r="D1018" s="295"/>
      <c r="E1018" s="295"/>
      <c r="F1018" s="296"/>
      <c r="G1018" s="296"/>
      <c r="H1018" s="296"/>
      <c r="I1018" s="297" t="str">
        <f>IF(トイ・販促!N32=0,"",トイ・販促!E32)</f>
        <v/>
      </c>
      <c r="J1018" s="298" t="str">
        <f>IFERROR(IF(トイ・販促!N32=0,"",トイ・販促!N32),"")</f>
        <v/>
      </c>
      <c r="K1018" s="296"/>
      <c r="L1018" s="296"/>
      <c r="M1018" s="296"/>
      <c r="N1018" s="296"/>
      <c r="O1018" s="296"/>
      <c r="P1018" s="296"/>
      <c r="Q1018" s="296"/>
      <c r="R1018" s="296"/>
      <c r="S1018" s="273">
        <v>1017</v>
      </c>
    </row>
    <row r="1019" spans="1:19" ht="15.75">
      <c r="A1019" s="274" t="str">
        <f>IFERROR(IF(J1019&lt;&gt;"",MAX($A$1:A1018)+1,""),"")</f>
        <v/>
      </c>
      <c r="B1019" s="275" t="str">
        <f>IFERROR(IF(J1019="","",_xlfn.CONCAT($Y$2,_xlfn.CONCAT(IF(LEN(ドッグキャリー!$K$2)=1,0,""),ドッグキャリー!$K$2,_xlfn.CONCAT(IF(LEN(ドッグキャリー!$N$2)=1,0,""),ドッグキャリー!$N$2)))),"")</f>
        <v/>
      </c>
      <c r="C1019" s="295"/>
      <c r="D1019" s="295"/>
      <c r="E1019" s="295"/>
      <c r="F1019" s="296"/>
      <c r="G1019" s="296"/>
      <c r="H1019" s="296"/>
      <c r="I1019" s="297" t="str">
        <f>IF(トイ・販促!N33=0,"",トイ・販促!E33)</f>
        <v/>
      </c>
      <c r="J1019" s="298" t="str">
        <f>IFERROR(IF(トイ・販促!N33=0,"",トイ・販促!N33),"")</f>
        <v/>
      </c>
      <c r="K1019" s="296"/>
      <c r="L1019" s="296"/>
      <c r="M1019" s="296"/>
      <c r="N1019" s="296"/>
      <c r="O1019" s="296"/>
      <c r="P1019" s="296"/>
      <c r="Q1019" s="296"/>
      <c r="R1019" s="296"/>
      <c r="S1019" s="273">
        <v>1018</v>
      </c>
    </row>
    <row r="1020" spans="1:19" ht="15.75">
      <c r="A1020" s="274" t="str">
        <f>IFERROR(IF(J1020&lt;&gt;"",MAX($A$1:A1019)+1,""),"")</f>
        <v/>
      </c>
      <c r="B1020" s="275" t="str">
        <f>IFERROR(IF(J1020="","",_xlfn.CONCAT($Y$2,_xlfn.CONCAT(IF(LEN(ドッグキャリー!$K$2)=1,0,""),ドッグキャリー!$K$2,_xlfn.CONCAT(IF(LEN(ドッグキャリー!$N$2)=1,0,""),ドッグキャリー!$N$2)))),"")</f>
        <v/>
      </c>
      <c r="C1020" s="295"/>
      <c r="D1020" s="295"/>
      <c r="E1020" s="295"/>
      <c r="F1020" s="296"/>
      <c r="G1020" s="296"/>
      <c r="H1020" s="296"/>
      <c r="I1020" s="297" t="str">
        <f>IF(トイ・販促!N34=0,"",トイ・販促!E34)</f>
        <v/>
      </c>
      <c r="J1020" s="298" t="str">
        <f>IFERROR(IF(トイ・販促!N34=0,"",トイ・販促!N34),"")</f>
        <v/>
      </c>
      <c r="K1020" s="296"/>
      <c r="L1020" s="296"/>
      <c r="M1020" s="296"/>
      <c r="N1020" s="296"/>
      <c r="O1020" s="296"/>
      <c r="P1020" s="296"/>
      <c r="Q1020" s="296"/>
      <c r="R1020" s="296"/>
      <c r="S1020" s="273">
        <v>1019</v>
      </c>
    </row>
    <row r="1021" spans="1:19" ht="15.75">
      <c r="A1021" s="274" t="str">
        <f>IFERROR(IF(J1021&lt;&gt;"",MAX($A$1:A1020)+1,""),"")</f>
        <v/>
      </c>
      <c r="B1021" s="275" t="str">
        <f>IFERROR(IF(J1021="","",_xlfn.CONCAT($Y$2,_xlfn.CONCAT(IF(LEN(ドッグキャリー!$K$2)=1,0,""),ドッグキャリー!$K$2,_xlfn.CONCAT(IF(LEN(ドッグキャリー!$N$2)=1,0,""),ドッグキャリー!$N$2)))),"")</f>
        <v/>
      </c>
      <c r="C1021" s="295"/>
      <c r="D1021" s="295"/>
      <c r="E1021" s="295"/>
      <c r="F1021" s="296"/>
      <c r="G1021" s="296"/>
      <c r="H1021" s="296"/>
      <c r="I1021" s="297" t="str">
        <f>IF(トイ・販促!N35=0,"",トイ・販促!E35)</f>
        <v/>
      </c>
      <c r="J1021" s="298" t="str">
        <f>IFERROR(IF(トイ・販促!N35=0,"",トイ・販促!N35),"")</f>
        <v/>
      </c>
      <c r="K1021" s="296"/>
      <c r="L1021" s="296"/>
      <c r="M1021" s="296"/>
      <c r="N1021" s="296"/>
      <c r="O1021" s="296"/>
      <c r="P1021" s="296"/>
      <c r="Q1021" s="296"/>
      <c r="R1021" s="296"/>
      <c r="S1021" s="273">
        <v>1020</v>
      </c>
    </row>
    <row r="1022" spans="1:19" ht="15.75">
      <c r="A1022" s="274" t="str">
        <f>IFERROR(IF(J1022&lt;&gt;"",MAX($A$1:A1021)+1,""),"")</f>
        <v/>
      </c>
      <c r="B1022" s="275" t="str">
        <f>IFERROR(IF(J1022="","",_xlfn.CONCAT($Y$2,_xlfn.CONCAT(IF(LEN(ドッグキャリー!$K$2)=1,0,""),ドッグキャリー!$K$2,_xlfn.CONCAT(IF(LEN(ドッグキャリー!$N$2)=1,0,""),ドッグキャリー!$N$2)))),"")</f>
        <v/>
      </c>
      <c r="C1022" s="295"/>
      <c r="D1022" s="295"/>
      <c r="E1022" s="295"/>
      <c r="F1022" s="296"/>
      <c r="G1022" s="296"/>
      <c r="H1022" s="296"/>
      <c r="I1022" s="297" t="str">
        <f>IF(トイ・販促!N36=0,"",トイ・販促!E36)</f>
        <v/>
      </c>
      <c r="J1022" s="298" t="str">
        <f>IFERROR(IF(トイ・販促!N36=0,"",トイ・販促!N36),"")</f>
        <v/>
      </c>
      <c r="K1022" s="296"/>
      <c r="L1022" s="296"/>
      <c r="M1022" s="296"/>
      <c r="N1022" s="296"/>
      <c r="O1022" s="296"/>
      <c r="P1022" s="296"/>
      <c r="Q1022" s="296"/>
      <c r="R1022" s="296"/>
      <c r="S1022" s="273">
        <v>1021</v>
      </c>
    </row>
    <row r="1023" spans="1:19" ht="15.75">
      <c r="A1023" s="274" t="str">
        <f>IFERROR(IF(J1023&lt;&gt;"",MAX($A$1:A1022)+1,""),"")</f>
        <v/>
      </c>
      <c r="B1023" s="275" t="str">
        <f>IFERROR(IF(J1023="","",_xlfn.CONCAT($Y$2,_xlfn.CONCAT(IF(LEN(ドッグキャリー!$K$2)=1,0,""),ドッグキャリー!$K$2,_xlfn.CONCAT(IF(LEN(ドッグキャリー!$N$2)=1,0,""),ドッグキャリー!$N$2)))),"")</f>
        <v/>
      </c>
      <c r="C1023" s="295"/>
      <c r="D1023" s="295"/>
      <c r="E1023" s="295"/>
      <c r="F1023" s="296"/>
      <c r="G1023" s="296"/>
      <c r="H1023" s="296"/>
      <c r="I1023" s="297" t="str">
        <f>IF(トイ・販促!N37=0,"",トイ・販促!E37)</f>
        <v/>
      </c>
      <c r="J1023" s="298" t="str">
        <f>IFERROR(IF(トイ・販促!N37=0,"",トイ・販促!N37),"")</f>
        <v/>
      </c>
      <c r="K1023" s="296"/>
      <c r="L1023" s="296"/>
      <c r="M1023" s="296"/>
      <c r="N1023" s="296"/>
      <c r="O1023" s="296"/>
      <c r="P1023" s="296"/>
      <c r="Q1023" s="296"/>
      <c r="R1023" s="296"/>
      <c r="S1023" s="273">
        <v>1022</v>
      </c>
    </row>
    <row r="1024" spans="1:19" ht="15.75">
      <c r="A1024" s="274" t="str">
        <f>IFERROR(IF(J1024&lt;&gt;"",MAX($A$1:A1023)+1,""),"")</f>
        <v/>
      </c>
      <c r="B1024" s="275" t="str">
        <f>IFERROR(IF(J1024="","",_xlfn.CONCAT($Y$2,_xlfn.CONCAT(IF(LEN(ドッグキャリー!$K$2)=1,0,""),ドッグキャリー!$K$2,_xlfn.CONCAT(IF(LEN(ドッグキャリー!$N$2)=1,0,""),ドッグキャリー!$N$2)))),"")</f>
        <v/>
      </c>
      <c r="C1024" s="295"/>
      <c r="D1024" s="295"/>
      <c r="E1024" s="295"/>
      <c r="F1024" s="296"/>
      <c r="G1024" s="296"/>
      <c r="H1024" s="296"/>
      <c r="I1024" s="297" t="str">
        <f>IF(トイ・販促!N38=0,"",トイ・販促!E38)</f>
        <v/>
      </c>
      <c r="J1024" s="298" t="str">
        <f>IFERROR(IF(トイ・販促!N38=0,"",トイ・販促!N38),"")</f>
        <v/>
      </c>
      <c r="K1024" s="296"/>
      <c r="L1024" s="296"/>
      <c r="M1024" s="296"/>
      <c r="N1024" s="296"/>
      <c r="O1024" s="296"/>
      <c r="P1024" s="296"/>
      <c r="Q1024" s="296"/>
      <c r="R1024" s="296"/>
      <c r="S1024" s="273">
        <v>1023</v>
      </c>
    </row>
    <row r="1025" spans="1:19" ht="15.75">
      <c r="A1025" s="274" t="str">
        <f>IFERROR(IF(J1025&lt;&gt;"",MAX($A$1:A1024)+1,""),"")</f>
        <v/>
      </c>
      <c r="B1025" s="275" t="str">
        <f>IFERROR(IF(J1025="","",_xlfn.CONCAT($Y$2,_xlfn.CONCAT(IF(LEN(ドッグキャリー!$K$2)=1,0,""),ドッグキャリー!$K$2,_xlfn.CONCAT(IF(LEN(ドッグキャリー!$N$2)=1,0,""),ドッグキャリー!$N$2)))),"")</f>
        <v/>
      </c>
      <c r="C1025" s="295"/>
      <c r="D1025" s="295"/>
      <c r="E1025" s="295"/>
      <c r="F1025" s="296"/>
      <c r="G1025" s="296"/>
      <c r="H1025" s="296"/>
      <c r="I1025" s="297" t="str">
        <f>IF(トイ・販促!N39=0,"",トイ・販促!E39)</f>
        <v/>
      </c>
      <c r="J1025" s="298" t="str">
        <f>IFERROR(IF(トイ・販促!N39=0,"",トイ・販促!N39),"")</f>
        <v/>
      </c>
      <c r="K1025" s="296"/>
      <c r="L1025" s="296"/>
      <c r="M1025" s="296"/>
      <c r="N1025" s="296"/>
      <c r="O1025" s="296"/>
      <c r="P1025" s="296"/>
      <c r="Q1025" s="296"/>
      <c r="R1025" s="296"/>
      <c r="S1025" s="273">
        <v>1024</v>
      </c>
    </row>
    <row r="1026" spans="1:19" ht="15.75">
      <c r="A1026" s="274" t="str">
        <f>IFERROR(IF(J1026&lt;&gt;"",MAX($A$1:A1025)+1,""),"")</f>
        <v/>
      </c>
      <c r="B1026" s="275" t="str">
        <f>IFERROR(IF(J1026="","",_xlfn.CONCAT($Y$2,_xlfn.CONCAT(IF(LEN(ドッグキャリー!$K$2)=1,0,""),ドッグキャリー!$K$2,_xlfn.CONCAT(IF(LEN(ドッグキャリー!$N$2)=1,0,""),ドッグキャリー!$N$2)))),"")</f>
        <v/>
      </c>
      <c r="C1026" s="295"/>
      <c r="D1026" s="295"/>
      <c r="E1026" s="295"/>
      <c r="F1026" s="296"/>
      <c r="G1026" s="296"/>
      <c r="H1026" s="296"/>
      <c r="I1026" s="297" t="str">
        <f>IF(トイ・販促!N40=0,"",トイ・販促!E40)</f>
        <v/>
      </c>
      <c r="J1026" s="298" t="str">
        <f>IFERROR(IF(トイ・販促!N40=0,"",トイ・販促!N40),"")</f>
        <v/>
      </c>
      <c r="K1026" s="296"/>
      <c r="L1026" s="296"/>
      <c r="M1026" s="296"/>
      <c r="N1026" s="296"/>
      <c r="O1026" s="296"/>
      <c r="P1026" s="296"/>
      <c r="Q1026" s="296"/>
      <c r="R1026" s="296"/>
      <c r="S1026" s="273">
        <v>1025</v>
      </c>
    </row>
    <row r="1027" spans="1:19" ht="15.75">
      <c r="A1027" s="274" t="str">
        <f>IFERROR(IF(J1027&lt;&gt;"",MAX($A$1:A1026)+1,""),"")</f>
        <v/>
      </c>
      <c r="B1027" s="275" t="str">
        <f>IFERROR(IF(J1027="","",_xlfn.CONCAT($Y$2,_xlfn.CONCAT(IF(LEN(ドッグキャリー!$K$2)=1,0,""),ドッグキャリー!$K$2,_xlfn.CONCAT(IF(LEN(ドッグキャリー!$N$2)=1,0,""),ドッグキャリー!$N$2)))),"")</f>
        <v/>
      </c>
      <c r="C1027" s="295"/>
      <c r="D1027" s="295"/>
      <c r="E1027" s="295"/>
      <c r="F1027" s="296"/>
      <c r="G1027" s="296"/>
      <c r="H1027" s="296"/>
      <c r="I1027" s="297" t="str">
        <f>IF(トイ・販促!N41=0,"",トイ・販促!E41)</f>
        <v/>
      </c>
      <c r="J1027" s="298" t="str">
        <f>IFERROR(IF(トイ・販促!N41=0,"",トイ・販促!N41),"")</f>
        <v/>
      </c>
      <c r="K1027" s="296"/>
      <c r="L1027" s="296"/>
      <c r="M1027" s="296"/>
      <c r="N1027" s="296"/>
      <c r="O1027" s="296"/>
      <c r="P1027" s="296"/>
      <c r="Q1027" s="296"/>
      <c r="R1027" s="296"/>
      <c r="S1027" s="273">
        <v>1026</v>
      </c>
    </row>
    <row r="1028" spans="1:19" ht="15.75">
      <c r="A1028" s="274" t="str">
        <f>IFERROR(IF(J1028&lt;&gt;"",MAX($A$1:A1027)+1,""),"")</f>
        <v/>
      </c>
      <c r="B1028" s="275" t="str">
        <f>IFERROR(IF(J1028="","",_xlfn.CONCAT($Y$2,_xlfn.CONCAT(IF(LEN(ドッグキャリー!$K$2)=1,0,""),ドッグキャリー!$K$2,_xlfn.CONCAT(IF(LEN(ドッグキャリー!$N$2)=1,0,""),ドッグキャリー!$N$2)))),"")</f>
        <v/>
      </c>
      <c r="C1028" s="295"/>
      <c r="D1028" s="295"/>
      <c r="E1028" s="295"/>
      <c r="F1028" s="296"/>
      <c r="G1028" s="296"/>
      <c r="H1028" s="296"/>
      <c r="I1028" s="297" t="str">
        <f>IF(トイ・販促!N42=0,"",トイ・販促!E42)</f>
        <v/>
      </c>
      <c r="J1028" s="298" t="str">
        <f>IFERROR(IF(トイ・販促!N42=0,"",トイ・販促!N42),"")</f>
        <v/>
      </c>
      <c r="K1028" s="296"/>
      <c r="L1028" s="296"/>
      <c r="M1028" s="296"/>
      <c r="N1028" s="296"/>
      <c r="O1028" s="296"/>
      <c r="P1028" s="296"/>
      <c r="Q1028" s="296"/>
      <c r="R1028" s="296"/>
      <c r="S1028" s="273">
        <v>1027</v>
      </c>
    </row>
    <row r="1029" spans="1:19" ht="15.75">
      <c r="A1029" s="274" t="str">
        <f>IFERROR(IF(J1029&lt;&gt;"",MAX($A$1:A1028)+1,""),"")</f>
        <v/>
      </c>
      <c r="B1029" s="275" t="str">
        <f>IFERROR(IF(J1029="","",_xlfn.CONCAT($Y$2,_xlfn.CONCAT(IF(LEN(ドッグキャリー!$K$2)=1,0,""),ドッグキャリー!$K$2,_xlfn.CONCAT(IF(LEN(ドッグキャリー!$N$2)=1,0,""),ドッグキャリー!$N$2)))),"")</f>
        <v/>
      </c>
      <c r="C1029" s="295"/>
      <c r="D1029" s="295"/>
      <c r="E1029" s="295"/>
      <c r="F1029" s="296"/>
      <c r="G1029" s="296"/>
      <c r="H1029" s="296"/>
      <c r="I1029" s="297" t="str">
        <f>IF(トイ・販促!N43=0,"",トイ・販促!E43)</f>
        <v/>
      </c>
      <c r="J1029" s="298" t="str">
        <f>IFERROR(IF(トイ・販促!N43=0,"",トイ・販促!N43),"")</f>
        <v/>
      </c>
      <c r="K1029" s="296"/>
      <c r="L1029" s="296"/>
      <c r="M1029" s="296"/>
      <c r="N1029" s="296"/>
      <c r="O1029" s="296"/>
      <c r="P1029" s="296"/>
      <c r="Q1029" s="296"/>
      <c r="R1029" s="296"/>
      <c r="S1029" s="273">
        <v>1028</v>
      </c>
    </row>
    <row r="1030" spans="1:19" ht="15.75">
      <c r="A1030" s="274" t="str">
        <f>IFERROR(IF(J1030&lt;&gt;"",MAX($A$1:A1029)+1,""),"")</f>
        <v/>
      </c>
      <c r="B1030" s="275" t="str">
        <f>IFERROR(IF(J1030="","",_xlfn.CONCAT($Y$2,_xlfn.CONCAT(IF(LEN(ドッグキャリー!$K$2)=1,0,""),ドッグキャリー!$K$2,_xlfn.CONCAT(IF(LEN(ドッグキャリー!$N$2)=1,0,""),ドッグキャリー!$N$2)))),"")</f>
        <v/>
      </c>
      <c r="C1030" s="295"/>
      <c r="D1030" s="295"/>
      <c r="E1030" s="295"/>
      <c r="F1030" s="296"/>
      <c r="G1030" s="296"/>
      <c r="H1030" s="296"/>
      <c r="I1030" s="297" t="str">
        <f>IF(トイ・販促!N44=0,"",トイ・販促!E44)</f>
        <v/>
      </c>
      <c r="J1030" s="298" t="str">
        <f>IFERROR(IF(トイ・販促!N44=0,"",トイ・販促!N44),"")</f>
        <v/>
      </c>
      <c r="K1030" s="296"/>
      <c r="L1030" s="296"/>
      <c r="M1030" s="296"/>
      <c r="N1030" s="296"/>
      <c r="O1030" s="296"/>
      <c r="P1030" s="296"/>
      <c r="Q1030" s="296"/>
      <c r="R1030" s="296"/>
      <c r="S1030" s="273">
        <v>1029</v>
      </c>
    </row>
    <row r="1031" spans="1:19" ht="15.75">
      <c r="A1031" s="274" t="str">
        <f>IFERROR(IF(J1031&lt;&gt;"",MAX($A$1:A1030)+1,""),"")</f>
        <v/>
      </c>
      <c r="B1031" s="275" t="str">
        <f>IFERROR(IF(J1031="","",_xlfn.CONCAT($Y$2,_xlfn.CONCAT(IF(LEN(ドッグキャリー!$K$2)=1,0,""),ドッグキャリー!$K$2,_xlfn.CONCAT(IF(LEN(ドッグキャリー!$N$2)=1,0,""),ドッグキャリー!$N$2)))),"")</f>
        <v/>
      </c>
      <c r="C1031" s="295"/>
      <c r="D1031" s="295"/>
      <c r="E1031" s="295"/>
      <c r="F1031" s="296"/>
      <c r="G1031" s="296"/>
      <c r="H1031" s="296"/>
      <c r="I1031" s="297" t="str">
        <f>IF(トイ・販促!N45=0,"",トイ・販促!E45)</f>
        <v/>
      </c>
      <c r="J1031" s="298" t="str">
        <f>IFERROR(IF(トイ・販促!N45=0,"",トイ・販促!N45),"")</f>
        <v/>
      </c>
      <c r="K1031" s="296"/>
      <c r="L1031" s="296"/>
      <c r="M1031" s="296"/>
      <c r="N1031" s="296"/>
      <c r="O1031" s="296"/>
      <c r="P1031" s="296"/>
      <c r="Q1031" s="296"/>
      <c r="R1031" s="296"/>
      <c r="S1031" s="273">
        <v>1030</v>
      </c>
    </row>
    <row r="1032" spans="1:19" ht="15.75">
      <c r="A1032" s="274" t="str">
        <f>IFERROR(IF(J1032&lt;&gt;"",MAX($A$1:A1031)+1,""),"")</f>
        <v/>
      </c>
      <c r="B1032" s="275" t="str">
        <f>IFERROR(IF(J1032="","",_xlfn.CONCAT($Y$2,_xlfn.CONCAT(IF(LEN(ドッグキャリー!$K$2)=1,0,""),ドッグキャリー!$K$2,_xlfn.CONCAT(IF(LEN(ドッグキャリー!$N$2)=1,0,""),ドッグキャリー!$N$2)))),"")</f>
        <v/>
      </c>
      <c r="C1032" s="295"/>
      <c r="D1032" s="295"/>
      <c r="E1032" s="295"/>
      <c r="F1032" s="296"/>
      <c r="G1032" s="296"/>
      <c r="H1032" s="296"/>
      <c r="I1032" s="297" t="str">
        <f>IF(トイ・販促!N46=0,"",トイ・販促!E46)</f>
        <v/>
      </c>
      <c r="J1032" s="298" t="str">
        <f>IFERROR(IF(トイ・販促!N46=0,"",トイ・販促!N46),"")</f>
        <v/>
      </c>
      <c r="K1032" s="296"/>
      <c r="L1032" s="296"/>
      <c r="M1032" s="296"/>
      <c r="N1032" s="296"/>
      <c r="O1032" s="296"/>
      <c r="P1032" s="296"/>
      <c r="Q1032" s="296"/>
      <c r="R1032" s="296"/>
      <c r="S1032" s="273">
        <v>1031</v>
      </c>
    </row>
    <row r="1033" spans="1:19" ht="15.75">
      <c r="A1033" s="274" t="str">
        <f>IFERROR(IF(J1033&lt;&gt;"",MAX($A$1:A1032)+1,""),"")</f>
        <v/>
      </c>
      <c r="B1033" s="275" t="str">
        <f>IFERROR(IF(J1033="","",_xlfn.CONCAT($Y$2,_xlfn.CONCAT(IF(LEN(ドッグキャリー!$K$2)=1,0,""),ドッグキャリー!$K$2,_xlfn.CONCAT(IF(LEN(ドッグキャリー!$N$2)=1,0,""),ドッグキャリー!$N$2)))),"")</f>
        <v/>
      </c>
      <c r="C1033" s="295"/>
      <c r="D1033" s="295"/>
      <c r="E1033" s="295"/>
      <c r="F1033" s="296"/>
      <c r="G1033" s="296"/>
      <c r="H1033" s="296"/>
      <c r="I1033" s="297" t="str">
        <f>IF(トイ・販促!N47=0,"",トイ・販促!E47)</f>
        <v/>
      </c>
      <c r="J1033" s="298" t="str">
        <f>IFERROR(IF(トイ・販促!N47=0,"",トイ・販促!N47),"")</f>
        <v/>
      </c>
      <c r="K1033" s="296"/>
      <c r="L1033" s="296"/>
      <c r="M1033" s="296"/>
      <c r="N1033" s="296"/>
      <c r="O1033" s="296"/>
      <c r="P1033" s="296"/>
      <c r="Q1033" s="296"/>
      <c r="R1033" s="296"/>
      <c r="S1033" s="273">
        <v>1032</v>
      </c>
    </row>
    <row r="1034" spans="1:19" ht="15.75">
      <c r="A1034" s="274" t="str">
        <f>IFERROR(IF(J1034&lt;&gt;"",MAX($A$1:A1033)+1,""),"")</f>
        <v/>
      </c>
      <c r="B1034" s="275" t="str">
        <f>IFERROR(IF(J1034="","",_xlfn.CONCAT($Y$2,_xlfn.CONCAT(IF(LEN(ドッグキャリー!$K$2)=1,0,""),ドッグキャリー!$K$2,_xlfn.CONCAT(IF(LEN(ドッグキャリー!$N$2)=1,0,""),ドッグキャリー!$N$2)))),"")</f>
        <v/>
      </c>
      <c r="C1034" s="295"/>
      <c r="D1034" s="295"/>
      <c r="E1034" s="295"/>
      <c r="F1034" s="296"/>
      <c r="G1034" s="296"/>
      <c r="H1034" s="296"/>
      <c r="I1034" s="297" t="str">
        <f>IF(トイ・販促!N48=0,"",トイ・販促!E48)</f>
        <v/>
      </c>
      <c r="J1034" s="298" t="str">
        <f>IFERROR(IF(トイ・販促!N48=0,"",トイ・販促!N48),"")</f>
        <v/>
      </c>
      <c r="K1034" s="296"/>
      <c r="L1034" s="296"/>
      <c r="M1034" s="296"/>
      <c r="N1034" s="296"/>
      <c r="O1034" s="296"/>
      <c r="P1034" s="296"/>
      <c r="Q1034" s="296"/>
      <c r="R1034" s="296"/>
      <c r="S1034" s="273">
        <v>1033</v>
      </c>
    </row>
    <row r="1035" spans="1:19" ht="15.75">
      <c r="A1035" s="274" t="str">
        <f>IFERROR(IF(J1035&lt;&gt;"",MAX($A$1:A1034)+1,""),"")</f>
        <v/>
      </c>
      <c r="B1035" s="275" t="str">
        <f>IFERROR(IF(J1035="","",_xlfn.CONCAT($Y$2,_xlfn.CONCAT(IF(LEN(ドッグキャリー!$K$2)=1,0,""),ドッグキャリー!$K$2,_xlfn.CONCAT(IF(LEN(ドッグキャリー!$N$2)=1,0,""),ドッグキャリー!$N$2)))),"")</f>
        <v/>
      </c>
      <c r="C1035" s="295"/>
      <c r="D1035" s="295"/>
      <c r="E1035" s="295"/>
      <c r="F1035" s="296"/>
      <c r="G1035" s="296"/>
      <c r="H1035" s="296"/>
      <c r="I1035" s="297" t="str">
        <f>IF(トイ・販促!N49=0,"",トイ・販促!E49)</f>
        <v/>
      </c>
      <c r="J1035" s="298" t="str">
        <f>IFERROR(IF(トイ・販促!N49=0,"",トイ・販促!N49),"")</f>
        <v/>
      </c>
      <c r="K1035" s="296"/>
      <c r="L1035" s="296"/>
      <c r="M1035" s="296"/>
      <c r="N1035" s="296"/>
      <c r="O1035" s="296"/>
      <c r="P1035" s="296"/>
      <c r="Q1035" s="296"/>
      <c r="R1035" s="296"/>
      <c r="S1035" s="273">
        <v>1034</v>
      </c>
    </row>
    <row r="1036" spans="1:19" ht="15.75">
      <c r="A1036" s="274" t="str">
        <f>IFERROR(IF(J1036&lt;&gt;"",MAX($A$1:A1035)+1,""),"")</f>
        <v/>
      </c>
      <c r="B1036" s="275" t="str">
        <f>IFERROR(IF(J1036="","",_xlfn.CONCAT($Y$2,_xlfn.CONCAT(IF(LEN(ドッグキャリー!$K$2)=1,0,""),ドッグキャリー!$K$2,_xlfn.CONCAT(IF(LEN(ドッグキャリー!$N$2)=1,0,""),ドッグキャリー!$N$2)))),"")</f>
        <v/>
      </c>
      <c r="C1036" s="295"/>
      <c r="D1036" s="295"/>
      <c r="E1036" s="295"/>
      <c r="F1036" s="296"/>
      <c r="G1036" s="296"/>
      <c r="H1036" s="296"/>
      <c r="I1036" s="297" t="str">
        <f>IF(トイ・販促!N50=0,"",トイ・販促!E50)</f>
        <v/>
      </c>
      <c r="J1036" s="298" t="str">
        <f>IFERROR(IF(トイ・販促!N50=0,"",トイ・販促!N50),"")</f>
        <v/>
      </c>
      <c r="K1036" s="296"/>
      <c r="L1036" s="296"/>
      <c r="M1036" s="296"/>
      <c r="N1036" s="296"/>
      <c r="O1036" s="296"/>
      <c r="P1036" s="296"/>
      <c r="Q1036" s="296"/>
      <c r="R1036" s="296"/>
      <c r="S1036" s="273">
        <v>1035</v>
      </c>
    </row>
    <row r="1037" spans="1:19" ht="15.75">
      <c r="A1037" s="274" t="str">
        <f>IFERROR(IF(J1037&lt;&gt;"",MAX($A$1:A1036)+1,""),"")</f>
        <v/>
      </c>
      <c r="B1037" s="275" t="str">
        <f>IFERROR(IF(J1037="","",_xlfn.CONCAT($Y$2,_xlfn.CONCAT(IF(LEN(ドッグキャリー!$K$2)=1,0,""),ドッグキャリー!$K$2,_xlfn.CONCAT(IF(LEN(ドッグキャリー!$N$2)=1,0,""),ドッグキャリー!$N$2)))),"")</f>
        <v/>
      </c>
      <c r="C1037" s="295"/>
      <c r="D1037" s="295"/>
      <c r="E1037" s="295"/>
      <c r="F1037" s="296"/>
      <c r="G1037" s="296"/>
      <c r="H1037" s="296"/>
      <c r="I1037" s="297" t="str">
        <f>IF(トイ・販促!N51=0,"",トイ・販促!E51)</f>
        <v/>
      </c>
      <c r="J1037" s="298" t="str">
        <f>IFERROR(IF(トイ・販促!N51=0,"",トイ・販促!N51),"")</f>
        <v/>
      </c>
      <c r="K1037" s="296"/>
      <c r="L1037" s="296"/>
      <c r="M1037" s="296"/>
      <c r="N1037" s="296"/>
      <c r="O1037" s="296"/>
      <c r="P1037" s="296"/>
      <c r="Q1037" s="296"/>
      <c r="R1037" s="296"/>
      <c r="S1037" s="273">
        <v>1036</v>
      </c>
    </row>
    <row r="1038" spans="1:19" ht="15.75">
      <c r="A1038" s="274" t="str">
        <f>IFERROR(IF(J1038&lt;&gt;"",MAX($A$1:A1037)+1,""),"")</f>
        <v/>
      </c>
      <c r="B1038" s="275" t="str">
        <f>IFERROR(IF(J1038="","",_xlfn.CONCAT($Y$2,_xlfn.CONCAT(IF(LEN(ドッグキャリー!$K$2)=1,0,""),ドッグキャリー!$K$2,_xlfn.CONCAT(IF(LEN(ドッグキャリー!$N$2)=1,0,""),ドッグキャリー!$N$2)))),"")</f>
        <v/>
      </c>
      <c r="C1038" s="295"/>
      <c r="D1038" s="295"/>
      <c r="E1038" s="295"/>
      <c r="F1038" s="296"/>
      <c r="G1038" s="296"/>
      <c r="H1038" s="296"/>
      <c r="I1038" s="297" t="str">
        <f>IF(トイ・販促!N52=0,"",トイ・販促!E52)</f>
        <v/>
      </c>
      <c r="J1038" s="298" t="str">
        <f>IFERROR(IF(トイ・販促!N52=0,"",トイ・販促!N52),"")</f>
        <v/>
      </c>
      <c r="K1038" s="296"/>
      <c r="L1038" s="296"/>
      <c r="M1038" s="296"/>
      <c r="N1038" s="296"/>
      <c r="O1038" s="296"/>
      <c r="P1038" s="296"/>
      <c r="Q1038" s="296"/>
      <c r="R1038" s="296"/>
      <c r="S1038" s="273">
        <v>1037</v>
      </c>
    </row>
    <row r="1039" spans="1:19" ht="15.75">
      <c r="A1039" s="274" t="str">
        <f>IFERROR(IF(J1039&lt;&gt;"",MAX($A$1:A1038)+1,""),"")</f>
        <v/>
      </c>
      <c r="B1039" s="275" t="str">
        <f>IFERROR(IF(J1039="","",_xlfn.CONCAT($Y$2,_xlfn.CONCAT(IF(LEN(ドッグキャリー!$K$2)=1,0,""),ドッグキャリー!$K$2,_xlfn.CONCAT(IF(LEN(ドッグキャリー!$N$2)=1,0,""),ドッグキャリー!$N$2)))),"")</f>
        <v/>
      </c>
      <c r="C1039" s="295"/>
      <c r="D1039" s="295"/>
      <c r="E1039" s="295"/>
      <c r="F1039" s="296"/>
      <c r="G1039" s="296"/>
      <c r="H1039" s="296"/>
      <c r="I1039" s="297" t="str">
        <f>IF(トイ・販促!N53=0,"",トイ・販促!E53)</f>
        <v/>
      </c>
      <c r="J1039" s="298" t="str">
        <f>IFERROR(IF(トイ・販促!N53=0,"",トイ・販促!N53),"")</f>
        <v/>
      </c>
      <c r="K1039" s="296"/>
      <c r="L1039" s="296"/>
      <c r="M1039" s="296"/>
      <c r="N1039" s="296"/>
      <c r="O1039" s="296"/>
      <c r="P1039" s="296"/>
      <c r="Q1039" s="296"/>
      <c r="R1039" s="296"/>
      <c r="S1039" s="273">
        <v>1038</v>
      </c>
    </row>
    <row r="1040" spans="1:19" ht="15.75">
      <c r="A1040" s="274" t="str">
        <f>IFERROR(IF(J1040&lt;&gt;"",MAX($A$1:A1039)+1,""),"")</f>
        <v/>
      </c>
      <c r="B1040" s="275" t="str">
        <f>IFERROR(IF(J1040="","",_xlfn.CONCAT($Y$2,_xlfn.CONCAT(IF(LEN(ドッグキャリー!$K$2)=1,0,""),ドッグキャリー!$K$2,_xlfn.CONCAT(IF(LEN(ドッグキャリー!$N$2)=1,0,""),ドッグキャリー!$N$2)))),"")</f>
        <v/>
      </c>
      <c r="C1040" s="295"/>
      <c r="D1040" s="295"/>
      <c r="E1040" s="295"/>
      <c r="F1040" s="296"/>
      <c r="G1040" s="296"/>
      <c r="H1040" s="296"/>
      <c r="I1040" s="297" t="str">
        <f>IF(トイ・販促!N54=0,"",トイ・販促!E54)</f>
        <v/>
      </c>
      <c r="J1040" s="298" t="str">
        <f>IFERROR(IF(トイ・販促!N54=0,"",トイ・販促!N54),"")</f>
        <v/>
      </c>
      <c r="K1040" s="296"/>
      <c r="L1040" s="296"/>
      <c r="M1040" s="296"/>
      <c r="N1040" s="296"/>
      <c r="O1040" s="296"/>
      <c r="P1040" s="296"/>
      <c r="Q1040" s="296"/>
      <c r="R1040" s="296"/>
      <c r="S1040" s="273">
        <v>1039</v>
      </c>
    </row>
    <row r="1041" spans="1:19" ht="15.75">
      <c r="A1041" s="274" t="str">
        <f>IFERROR(IF(J1041&lt;&gt;"",MAX($A$1:A1040)+1,""),"")</f>
        <v/>
      </c>
      <c r="B1041" s="275" t="str">
        <f>IFERROR(IF(J1041="","",_xlfn.CONCAT($Y$2,_xlfn.CONCAT(IF(LEN(ドッグキャリー!$K$2)=1,0,""),ドッグキャリー!$K$2,_xlfn.CONCAT(IF(LEN(ドッグキャリー!$N$2)=1,0,""),ドッグキャリー!$N$2)))),"")</f>
        <v/>
      </c>
      <c r="C1041" s="295"/>
      <c r="D1041" s="295"/>
      <c r="E1041" s="295"/>
      <c r="F1041" s="296"/>
      <c r="G1041" s="296"/>
      <c r="H1041" s="296"/>
      <c r="I1041" s="297" t="str">
        <f>IF(トイ・販促!N55=0,"",トイ・販促!E55)</f>
        <v/>
      </c>
      <c r="J1041" s="298" t="str">
        <f>IFERROR(IF(トイ・販促!N55=0,"",トイ・販促!N55),"")</f>
        <v/>
      </c>
      <c r="K1041" s="296"/>
      <c r="L1041" s="296"/>
      <c r="M1041" s="296"/>
      <c r="N1041" s="296"/>
      <c r="O1041" s="296"/>
      <c r="P1041" s="296"/>
      <c r="Q1041" s="296"/>
      <c r="R1041" s="296"/>
      <c r="S1041" s="273">
        <v>1040</v>
      </c>
    </row>
    <row r="1042" spans="1:19" ht="15.75">
      <c r="A1042" s="274" t="str">
        <f>IFERROR(IF(J1042&lt;&gt;"",MAX($A$1:A1041)+1,""),"")</f>
        <v/>
      </c>
      <c r="B1042" s="275" t="str">
        <f>IFERROR(IF(J1042="","",_xlfn.CONCAT($Y$2,_xlfn.CONCAT(IF(LEN(ドッグキャリー!$K$2)=1,0,""),ドッグキャリー!$K$2,_xlfn.CONCAT(IF(LEN(ドッグキャリー!$N$2)=1,0,""),ドッグキャリー!$N$2)))),"")</f>
        <v/>
      </c>
      <c r="C1042" s="295"/>
      <c r="D1042" s="295"/>
      <c r="E1042" s="295"/>
      <c r="F1042" s="296"/>
      <c r="G1042" s="296"/>
      <c r="H1042" s="296"/>
      <c r="I1042" s="297" t="str">
        <f>IF(トイ・販促!N56=0,"",トイ・販促!E56)</f>
        <v/>
      </c>
      <c r="J1042" s="298" t="str">
        <f>IFERROR(IF(トイ・販促!N56=0,"",トイ・販促!N56),"")</f>
        <v/>
      </c>
      <c r="K1042" s="296"/>
      <c r="L1042" s="296"/>
      <c r="M1042" s="296"/>
      <c r="N1042" s="296"/>
      <c r="O1042" s="296"/>
      <c r="P1042" s="296"/>
      <c r="Q1042" s="296"/>
      <c r="R1042" s="296"/>
      <c r="S1042" s="273">
        <v>1041</v>
      </c>
    </row>
    <row r="1043" spans="1:19" ht="15.75">
      <c r="A1043" s="274" t="str">
        <f>IFERROR(IF(J1043&lt;&gt;"",MAX($A$1:A1042)+1,""),"")</f>
        <v/>
      </c>
      <c r="B1043" s="275" t="str">
        <f>IFERROR(IF(J1043="","",_xlfn.CONCAT($Y$2,_xlfn.CONCAT(IF(LEN(ドッグキャリー!$K$2)=1,0,""),ドッグキャリー!$K$2,_xlfn.CONCAT(IF(LEN(ドッグキャリー!$N$2)=1,0,""),ドッグキャリー!$N$2)))),"")</f>
        <v/>
      </c>
      <c r="C1043" s="295"/>
      <c r="D1043" s="295"/>
      <c r="E1043" s="295"/>
      <c r="F1043" s="296"/>
      <c r="G1043" s="296"/>
      <c r="H1043" s="296"/>
      <c r="I1043" s="297" t="str">
        <f>IF(トイ・販促!N57=0,"",トイ・販促!E57)</f>
        <v/>
      </c>
      <c r="J1043" s="298" t="str">
        <f>IFERROR(IF(トイ・販促!N57=0,"",トイ・販促!N57),"")</f>
        <v/>
      </c>
      <c r="K1043" s="296"/>
      <c r="L1043" s="296"/>
      <c r="M1043" s="296"/>
      <c r="N1043" s="296"/>
      <c r="O1043" s="296"/>
      <c r="P1043" s="296"/>
      <c r="Q1043" s="296"/>
      <c r="R1043" s="296"/>
      <c r="S1043" s="273">
        <v>1042</v>
      </c>
    </row>
    <row r="1044" spans="1:19" ht="15.75">
      <c r="A1044" s="274" t="str">
        <f>IFERROR(IF(J1044&lt;&gt;"",MAX($A$1:A1043)+1,""),"")</f>
        <v/>
      </c>
      <c r="B1044" s="275" t="str">
        <f>IFERROR(IF(J1044="","",_xlfn.CONCAT($Y$2,_xlfn.CONCAT(IF(LEN(ドッグキャリー!$K$2)=1,0,""),ドッグキャリー!$K$2,_xlfn.CONCAT(IF(LEN(ドッグキャリー!$N$2)=1,0,""),ドッグキャリー!$N$2)))),"")</f>
        <v/>
      </c>
      <c r="C1044" s="295"/>
      <c r="D1044" s="295"/>
      <c r="E1044" s="295"/>
      <c r="F1044" s="296"/>
      <c r="G1044" s="296"/>
      <c r="H1044" s="296"/>
      <c r="I1044" s="297" t="str">
        <f>IF(トイ・販促!N58=0,"",トイ・販促!E58)</f>
        <v/>
      </c>
      <c r="J1044" s="298" t="str">
        <f>IFERROR(IF(トイ・販促!N58=0,"",トイ・販促!N58),"")</f>
        <v/>
      </c>
      <c r="K1044" s="296"/>
      <c r="L1044" s="296"/>
      <c r="M1044" s="296"/>
      <c r="N1044" s="296"/>
      <c r="O1044" s="296"/>
      <c r="P1044" s="296"/>
      <c r="Q1044" s="296"/>
      <c r="R1044" s="296"/>
      <c r="S1044" s="273">
        <v>1043</v>
      </c>
    </row>
    <row r="1045" spans="1:19" ht="15.75">
      <c r="A1045" s="274" t="str">
        <f>IFERROR(IF(J1045&lt;&gt;"",MAX($A$1:A1044)+1,""),"")</f>
        <v/>
      </c>
      <c r="B1045" s="275" t="str">
        <f>IFERROR(IF(J1045="","",_xlfn.CONCAT($Y$2,_xlfn.CONCAT(IF(LEN(ドッグキャリー!$K$2)=1,0,""),ドッグキャリー!$K$2,_xlfn.CONCAT(IF(LEN(ドッグキャリー!$N$2)=1,0,""),ドッグキャリー!$N$2)))),"")</f>
        <v/>
      </c>
      <c r="C1045" s="295"/>
      <c r="D1045" s="295"/>
      <c r="E1045" s="295"/>
      <c r="F1045" s="296"/>
      <c r="G1045" s="296"/>
      <c r="H1045" s="296"/>
      <c r="I1045" s="297" t="str">
        <f>IF(トイ・販促!N59=0,"",トイ・販促!E59)</f>
        <v/>
      </c>
      <c r="J1045" s="298" t="str">
        <f>IFERROR(IF(トイ・販促!N59=0,"",トイ・販促!N59),"")</f>
        <v/>
      </c>
      <c r="K1045" s="296"/>
      <c r="L1045" s="296"/>
      <c r="M1045" s="296"/>
      <c r="N1045" s="296"/>
      <c r="O1045" s="296"/>
      <c r="P1045" s="296"/>
      <c r="Q1045" s="296"/>
      <c r="R1045" s="296"/>
      <c r="S1045" s="273">
        <v>1044</v>
      </c>
    </row>
    <row r="1046" spans="1:19" ht="15.75">
      <c r="A1046" s="274" t="str">
        <f>IFERROR(IF(J1046&lt;&gt;"",MAX($A$1:A1045)+1,""),"")</f>
        <v/>
      </c>
      <c r="B1046" s="275" t="str">
        <f>IFERROR(IF(J1046="","",_xlfn.CONCAT($Y$2,_xlfn.CONCAT(IF(LEN(ドッグキャリー!$K$2)=1,0,""),ドッグキャリー!$K$2,_xlfn.CONCAT(IF(LEN(ドッグキャリー!$N$2)=1,0,""),ドッグキャリー!$N$2)))),"")</f>
        <v/>
      </c>
      <c r="C1046" s="295"/>
      <c r="D1046" s="295"/>
      <c r="E1046" s="295"/>
      <c r="F1046" s="296"/>
      <c r="G1046" s="296"/>
      <c r="H1046" s="296"/>
      <c r="I1046" s="297" t="str">
        <f>IF(トイ・販促!N60=0,"",トイ・販促!E60)</f>
        <v/>
      </c>
      <c r="J1046" s="298" t="str">
        <f>IFERROR(IF(トイ・販促!N60=0,"",トイ・販促!N60),"")</f>
        <v/>
      </c>
      <c r="K1046" s="296"/>
      <c r="L1046" s="296"/>
      <c r="M1046" s="296"/>
      <c r="N1046" s="296"/>
      <c r="O1046" s="296"/>
      <c r="P1046" s="296"/>
      <c r="Q1046" s="296"/>
      <c r="R1046" s="296"/>
      <c r="S1046" s="273">
        <v>1045</v>
      </c>
    </row>
    <row r="1047" spans="1:19" ht="15.75">
      <c r="A1047" s="274" t="str">
        <f>IFERROR(IF(J1047&lt;&gt;"",MAX($A$1:A1046)+1,""),"")</f>
        <v/>
      </c>
      <c r="B1047" s="275" t="str">
        <f>IFERROR(IF(J1047="","",_xlfn.CONCAT($Y$2,_xlfn.CONCAT(IF(LEN(ドッグキャリー!$K$2)=1,0,""),ドッグキャリー!$K$2,_xlfn.CONCAT(IF(LEN(ドッグキャリー!$N$2)=1,0,""),ドッグキャリー!$N$2)))),"")</f>
        <v/>
      </c>
      <c r="C1047" s="295"/>
      <c r="D1047" s="295"/>
      <c r="E1047" s="295"/>
      <c r="F1047" s="296"/>
      <c r="G1047" s="296"/>
      <c r="H1047" s="296"/>
      <c r="I1047" s="297" t="str">
        <f>IF(トイ・販促!N61=0,"",トイ・販促!E61)</f>
        <v/>
      </c>
      <c r="J1047" s="298" t="str">
        <f>IFERROR(IF(トイ・販促!N61=0,"",トイ・販促!N61),"")</f>
        <v/>
      </c>
      <c r="K1047" s="296"/>
      <c r="L1047" s="296"/>
      <c r="M1047" s="296"/>
      <c r="N1047" s="296"/>
      <c r="O1047" s="296"/>
      <c r="P1047" s="296"/>
      <c r="Q1047" s="296"/>
      <c r="R1047" s="296"/>
      <c r="S1047" s="273">
        <v>1046</v>
      </c>
    </row>
    <row r="1048" spans="1:19" ht="15.75">
      <c r="A1048" s="274" t="str">
        <f>IFERROR(IF(J1048&lt;&gt;"",MAX($A$1:A1047)+1,""),"")</f>
        <v/>
      </c>
      <c r="B1048" s="275" t="str">
        <f>IFERROR(IF(J1048="","",_xlfn.CONCAT($Y$2,_xlfn.CONCAT(IF(LEN(ドッグキャリー!$K$2)=1,0,""),ドッグキャリー!$K$2,_xlfn.CONCAT(IF(LEN(ドッグキャリー!$N$2)=1,0,""),ドッグキャリー!$N$2)))),"")</f>
        <v/>
      </c>
      <c r="C1048" s="295"/>
      <c r="D1048" s="295"/>
      <c r="E1048" s="295"/>
      <c r="F1048" s="296"/>
      <c r="G1048" s="296"/>
      <c r="H1048" s="296"/>
      <c r="I1048" s="297" t="str">
        <f>IF(トイ・販促!N62=0,"",トイ・販促!E62)</f>
        <v/>
      </c>
      <c r="J1048" s="298" t="str">
        <f>IFERROR(IF(トイ・販促!N62=0,"",トイ・販促!N62),"")</f>
        <v/>
      </c>
      <c r="K1048" s="296"/>
      <c r="L1048" s="296"/>
      <c r="M1048" s="296"/>
      <c r="N1048" s="296"/>
      <c r="O1048" s="296"/>
      <c r="P1048" s="296"/>
      <c r="Q1048" s="296"/>
      <c r="R1048" s="296"/>
      <c r="S1048" s="273">
        <v>1047</v>
      </c>
    </row>
    <row r="1049" spans="1:19" ht="15.75">
      <c r="A1049" s="274" t="str">
        <f>IFERROR(IF(J1049&lt;&gt;"",MAX($A$1:A1048)+1,""),"")</f>
        <v/>
      </c>
      <c r="B1049" s="275" t="str">
        <f>IFERROR(IF(J1049="","",_xlfn.CONCAT($Y$2,_xlfn.CONCAT(IF(LEN(ドッグキャリー!$K$2)=1,0,""),ドッグキャリー!$K$2,_xlfn.CONCAT(IF(LEN(ドッグキャリー!$N$2)=1,0,""),ドッグキャリー!$N$2)))),"")</f>
        <v/>
      </c>
      <c r="C1049" s="295"/>
      <c r="D1049" s="295"/>
      <c r="E1049" s="295"/>
      <c r="F1049" s="296"/>
      <c r="G1049" s="296"/>
      <c r="H1049" s="296"/>
      <c r="I1049" s="297" t="str">
        <f>IF(トイ・販促!N63=0,"",トイ・販促!E63)</f>
        <v/>
      </c>
      <c r="J1049" s="298" t="str">
        <f>IFERROR(IF(トイ・販促!N63=0,"",トイ・販促!N63),"")</f>
        <v/>
      </c>
      <c r="K1049" s="296"/>
      <c r="L1049" s="296"/>
      <c r="M1049" s="296"/>
      <c r="N1049" s="296"/>
      <c r="O1049" s="296"/>
      <c r="P1049" s="296"/>
      <c r="Q1049" s="296"/>
      <c r="R1049" s="296"/>
      <c r="S1049" s="273">
        <v>1048</v>
      </c>
    </row>
    <row r="1050" spans="1:19" ht="15.75">
      <c r="A1050" s="274" t="str">
        <f>IFERROR(IF(J1050&lt;&gt;"",MAX($A$1:A1049)+1,""),"")</f>
        <v/>
      </c>
      <c r="B1050" s="275" t="str">
        <f>IFERROR(IF(J1050="","",_xlfn.CONCAT($Y$2,_xlfn.CONCAT(IF(LEN(ドッグキャリー!$K$2)=1,0,""),ドッグキャリー!$K$2,_xlfn.CONCAT(IF(LEN(ドッグキャリー!$N$2)=1,0,""),ドッグキャリー!$N$2)))),"")</f>
        <v/>
      </c>
      <c r="C1050" s="295"/>
      <c r="D1050" s="295"/>
      <c r="E1050" s="295"/>
      <c r="F1050" s="296"/>
      <c r="G1050" s="296"/>
      <c r="H1050" s="296"/>
      <c r="I1050" s="297" t="str">
        <f>IF(トイ・販促!N64=0,"",トイ・販促!E64)</f>
        <v/>
      </c>
      <c r="J1050" s="298" t="str">
        <f>IFERROR(IF(トイ・販促!N64=0,"",トイ・販促!N64),"")</f>
        <v/>
      </c>
      <c r="K1050" s="296"/>
      <c r="L1050" s="296"/>
      <c r="M1050" s="296"/>
      <c r="N1050" s="296"/>
      <c r="O1050" s="296"/>
      <c r="P1050" s="296"/>
      <c r="Q1050" s="296"/>
      <c r="R1050" s="296"/>
      <c r="S1050" s="273">
        <v>1049</v>
      </c>
    </row>
    <row r="1051" spans="1:19" ht="15.75">
      <c r="A1051" s="274" t="str">
        <f>IFERROR(IF(J1051&lt;&gt;"",MAX($A$1:A1050)+1,""),"")</f>
        <v/>
      </c>
      <c r="B1051" s="275" t="str">
        <f>IFERROR(IF(J1051="","",_xlfn.CONCAT($Y$2,_xlfn.CONCAT(IF(LEN(ドッグキャリー!$K$2)=1,0,""),ドッグキャリー!$K$2,_xlfn.CONCAT(IF(LEN(ドッグキャリー!$N$2)=1,0,""),ドッグキャリー!$N$2)))),"")</f>
        <v/>
      </c>
      <c r="C1051" s="295"/>
      <c r="D1051" s="295"/>
      <c r="E1051" s="295"/>
      <c r="F1051" s="296"/>
      <c r="G1051" s="296"/>
      <c r="H1051" s="296"/>
      <c r="I1051" s="297" t="str">
        <f>IF(トイ・販促!N65=0,"",トイ・販促!E65)</f>
        <v/>
      </c>
      <c r="J1051" s="298" t="str">
        <f>IFERROR(IF(トイ・販促!N65=0,"",トイ・販促!N65),"")</f>
        <v/>
      </c>
      <c r="K1051" s="296"/>
      <c r="L1051" s="296"/>
      <c r="M1051" s="296"/>
      <c r="N1051" s="296"/>
      <c r="O1051" s="296"/>
      <c r="P1051" s="296"/>
      <c r="Q1051" s="296"/>
      <c r="R1051" s="296"/>
      <c r="S1051" s="273">
        <v>1050</v>
      </c>
    </row>
    <row r="1052" spans="1:19" ht="15.75">
      <c r="A1052" s="274" t="str">
        <f>IFERROR(IF(J1052&lt;&gt;"",MAX($A$1:A1051)+1,""),"")</f>
        <v/>
      </c>
      <c r="B1052" s="275" t="str">
        <f>IFERROR(IF(J1052="","",_xlfn.CONCAT($Y$2,_xlfn.CONCAT(IF(LEN(ドッグキャリー!$K$2)=1,0,""),ドッグキャリー!$K$2,_xlfn.CONCAT(IF(LEN(ドッグキャリー!$N$2)=1,0,""),ドッグキャリー!$N$2)))),"")</f>
        <v/>
      </c>
      <c r="C1052" s="295"/>
      <c r="D1052" s="295"/>
      <c r="E1052" s="295"/>
      <c r="F1052" s="296"/>
      <c r="G1052" s="296"/>
      <c r="H1052" s="296"/>
      <c r="I1052" s="297" t="str">
        <f>IF(トイ・販促!N66=0,"",トイ・販促!E66)</f>
        <v/>
      </c>
      <c r="J1052" s="298" t="str">
        <f>IFERROR(IF(トイ・販促!N66=0,"",トイ・販促!N66),"")</f>
        <v/>
      </c>
      <c r="K1052" s="296"/>
      <c r="L1052" s="296"/>
      <c r="M1052" s="296"/>
      <c r="N1052" s="296"/>
      <c r="O1052" s="296"/>
      <c r="P1052" s="296"/>
      <c r="Q1052" s="296"/>
      <c r="R1052" s="296"/>
      <c r="S1052" s="273">
        <v>1051</v>
      </c>
    </row>
    <row r="1053" spans="1:19" ht="15.75">
      <c r="A1053" s="274" t="str">
        <f>IFERROR(IF(J1053&lt;&gt;"",MAX($A$1:A1052)+1,""),"")</f>
        <v/>
      </c>
      <c r="B1053" s="275" t="str">
        <f>IFERROR(IF(J1053="","",_xlfn.CONCAT($Y$2,_xlfn.CONCAT(IF(LEN(ドッグキャリー!$K$2)=1,0,""),ドッグキャリー!$K$2,_xlfn.CONCAT(IF(LEN(ドッグキャリー!$N$2)=1,0,""),ドッグキャリー!$N$2)))),"")</f>
        <v/>
      </c>
      <c r="C1053" s="295"/>
      <c r="D1053" s="295"/>
      <c r="E1053" s="295"/>
      <c r="F1053" s="296"/>
      <c r="G1053" s="296"/>
      <c r="H1053" s="296"/>
      <c r="I1053" s="297" t="str">
        <f>IF(トイ・販促!N67=0,"",トイ・販促!E67)</f>
        <v/>
      </c>
      <c r="J1053" s="298" t="str">
        <f>IFERROR(IF(トイ・販促!N67=0,"",トイ・販促!N67),"")</f>
        <v/>
      </c>
      <c r="K1053" s="296"/>
      <c r="L1053" s="296"/>
      <c r="M1053" s="296"/>
      <c r="N1053" s="296"/>
      <c r="O1053" s="296"/>
      <c r="P1053" s="296"/>
      <c r="Q1053" s="296"/>
      <c r="R1053" s="296"/>
      <c r="S1053" s="273">
        <v>1052</v>
      </c>
    </row>
    <row r="1054" spans="1:19" ht="15.75">
      <c r="A1054" s="274" t="str">
        <f>IFERROR(IF(J1054&lt;&gt;"",MAX($A$1:A1053)+1,""),"")</f>
        <v/>
      </c>
      <c r="B1054" s="275" t="str">
        <f>IFERROR(IF(J1054="","",_xlfn.CONCAT($Y$2,_xlfn.CONCAT(IF(LEN(ドッグキャリー!$K$2)=1,0,""),ドッグキャリー!$K$2,_xlfn.CONCAT(IF(LEN(ドッグキャリー!$N$2)=1,0,""),ドッグキャリー!$N$2)))),"")</f>
        <v/>
      </c>
      <c r="C1054" s="295"/>
      <c r="D1054" s="295"/>
      <c r="E1054" s="295"/>
      <c r="F1054" s="296"/>
      <c r="G1054" s="296"/>
      <c r="H1054" s="296"/>
      <c r="I1054" s="297" t="str">
        <f>IF(トイ・販促!N68=0,"",トイ・販促!E68)</f>
        <v/>
      </c>
      <c r="J1054" s="298" t="str">
        <f>IFERROR(IF(トイ・販促!N68=0,"",トイ・販促!N68),"")</f>
        <v/>
      </c>
      <c r="K1054" s="296"/>
      <c r="L1054" s="296"/>
      <c r="M1054" s="296"/>
      <c r="N1054" s="296"/>
      <c r="O1054" s="296"/>
      <c r="P1054" s="296"/>
      <c r="Q1054" s="296"/>
      <c r="R1054" s="296"/>
      <c r="S1054" s="273">
        <v>1053</v>
      </c>
    </row>
    <row r="1055" spans="1:19" ht="15.75">
      <c r="A1055" s="274" t="str">
        <f>IFERROR(IF(J1055&lt;&gt;"",MAX($A$1:A1054)+1,""),"")</f>
        <v/>
      </c>
      <c r="B1055" s="275" t="str">
        <f>IFERROR(IF(J1055="","",_xlfn.CONCAT($Y$2,_xlfn.CONCAT(IF(LEN(ドッグキャリー!$K$2)=1,0,""),ドッグキャリー!$K$2,_xlfn.CONCAT(IF(LEN(ドッグキャリー!$N$2)=1,0,""),ドッグキャリー!$N$2)))),"")</f>
        <v/>
      </c>
      <c r="C1055" s="295"/>
      <c r="D1055" s="295"/>
      <c r="E1055" s="295"/>
      <c r="F1055" s="296"/>
      <c r="G1055" s="296"/>
      <c r="H1055" s="296"/>
      <c r="I1055" s="297" t="str">
        <f>IF(トイ・販促!N69=0,"",トイ・販促!E69)</f>
        <v/>
      </c>
      <c r="J1055" s="298" t="str">
        <f>IFERROR(IF(トイ・販促!N69=0,"",トイ・販促!N69),"")</f>
        <v/>
      </c>
      <c r="K1055" s="296"/>
      <c r="L1055" s="296"/>
      <c r="M1055" s="296"/>
      <c r="N1055" s="296"/>
      <c r="O1055" s="296"/>
      <c r="P1055" s="296"/>
      <c r="Q1055" s="296"/>
      <c r="R1055" s="296"/>
      <c r="S1055" s="273">
        <v>1054</v>
      </c>
    </row>
    <row r="1056" spans="1:19" ht="15.75">
      <c r="A1056" s="274" t="str">
        <f>IFERROR(IF(J1056&lt;&gt;"",MAX($A$1:A1055)+1,""),"")</f>
        <v/>
      </c>
      <c r="B1056" s="275" t="str">
        <f>IFERROR(IF(J1056="","",_xlfn.CONCAT($Y$2,_xlfn.CONCAT(IF(LEN(ドッグキャリー!$K$2)=1,0,""),ドッグキャリー!$K$2,_xlfn.CONCAT(IF(LEN(ドッグキャリー!$N$2)=1,0,""),ドッグキャリー!$N$2)))),"")</f>
        <v/>
      </c>
      <c r="C1056" s="295"/>
      <c r="D1056" s="295"/>
      <c r="E1056" s="295"/>
      <c r="F1056" s="296"/>
      <c r="G1056" s="296"/>
      <c r="H1056" s="296"/>
      <c r="I1056" s="297" t="str">
        <f>IF(トイ・販促!N70=0,"",トイ・販促!E70)</f>
        <v/>
      </c>
      <c r="J1056" s="298" t="str">
        <f>IFERROR(IF(トイ・販促!N70=0,"",トイ・販促!N70),"")</f>
        <v/>
      </c>
      <c r="K1056" s="296"/>
      <c r="L1056" s="296"/>
      <c r="M1056" s="296"/>
      <c r="N1056" s="296"/>
      <c r="O1056" s="296"/>
      <c r="P1056" s="296"/>
      <c r="Q1056" s="296"/>
      <c r="R1056" s="296"/>
      <c r="S1056" s="273">
        <v>1055</v>
      </c>
    </row>
    <row r="1057" spans="1:19" ht="15.75">
      <c r="A1057" s="274" t="str">
        <f>IFERROR(IF(J1057&lt;&gt;"",MAX($A$1:A1056)+1,""),"")</f>
        <v/>
      </c>
      <c r="B1057" s="275" t="str">
        <f>IFERROR(IF(J1057="","",_xlfn.CONCAT($Y$2,_xlfn.CONCAT(IF(LEN(ドッグキャリー!$K$2)=1,0,""),ドッグキャリー!$K$2,_xlfn.CONCAT(IF(LEN(ドッグキャリー!$N$2)=1,0,""),ドッグキャリー!$N$2)))),"")</f>
        <v/>
      </c>
      <c r="C1057" s="295"/>
      <c r="D1057" s="295"/>
      <c r="E1057" s="295"/>
      <c r="F1057" s="296"/>
      <c r="G1057" s="296"/>
      <c r="H1057" s="296"/>
      <c r="I1057" s="297" t="str">
        <f>IF(トイ・販促!N71=0,"",トイ・販促!E71)</f>
        <v/>
      </c>
      <c r="J1057" s="298" t="str">
        <f>IFERROR(IF(トイ・販促!N71=0,"",トイ・販促!N71),"")</f>
        <v/>
      </c>
      <c r="K1057" s="296"/>
      <c r="L1057" s="296"/>
      <c r="M1057" s="296"/>
      <c r="N1057" s="296"/>
      <c r="O1057" s="296"/>
      <c r="P1057" s="296"/>
      <c r="Q1057" s="296"/>
      <c r="R1057" s="296"/>
      <c r="S1057" s="273">
        <v>1056</v>
      </c>
    </row>
    <row r="1058" spans="1:19" ht="15.75">
      <c r="A1058" s="274" t="str">
        <f>IFERROR(IF(J1058&lt;&gt;"",MAX($A$1:A1057)+1,""),"")</f>
        <v/>
      </c>
      <c r="B1058" s="275" t="str">
        <f>IFERROR(IF(J1058="","",_xlfn.CONCAT($Y$2,_xlfn.CONCAT(IF(LEN(ドッグキャリー!$K$2)=1,0,""),ドッグキャリー!$K$2,_xlfn.CONCAT(IF(LEN(ドッグキャリー!$N$2)=1,0,""),ドッグキャリー!$N$2)))),"")</f>
        <v/>
      </c>
      <c r="C1058" s="295"/>
      <c r="D1058" s="295"/>
      <c r="E1058" s="295"/>
      <c r="F1058" s="296"/>
      <c r="G1058" s="296"/>
      <c r="H1058" s="296"/>
      <c r="I1058" s="297" t="str">
        <f>IF(トイ・販促!N72=0,"",トイ・販促!E72)</f>
        <v/>
      </c>
      <c r="J1058" s="298" t="str">
        <f>IFERROR(IF(トイ・販促!N72=0,"",トイ・販促!N72),"")</f>
        <v/>
      </c>
      <c r="K1058" s="296"/>
      <c r="L1058" s="296"/>
      <c r="M1058" s="296"/>
      <c r="N1058" s="296"/>
      <c r="O1058" s="296"/>
      <c r="P1058" s="296"/>
      <c r="Q1058" s="296"/>
      <c r="R1058" s="296"/>
      <c r="S1058" s="273">
        <v>1057</v>
      </c>
    </row>
    <row r="1059" spans="1:19" ht="15.75">
      <c r="A1059" s="274" t="str">
        <f>IFERROR(IF(J1059&lt;&gt;"",MAX($A$1:A1058)+1,""),"")</f>
        <v/>
      </c>
      <c r="B1059" s="275" t="str">
        <f>IFERROR(IF(J1059="","",_xlfn.CONCAT($Y$2,_xlfn.CONCAT(IF(LEN(ドッグキャリー!$K$2)=1,0,""),ドッグキャリー!$K$2,_xlfn.CONCAT(IF(LEN(ドッグキャリー!$N$2)=1,0,""),ドッグキャリー!$N$2)))),"")</f>
        <v/>
      </c>
      <c r="C1059" s="295"/>
      <c r="D1059" s="295"/>
      <c r="E1059" s="295"/>
      <c r="F1059" s="296"/>
      <c r="G1059" s="296"/>
      <c r="H1059" s="296"/>
      <c r="I1059" s="297" t="str">
        <f>IF(トイ・販促!N73=0,"",トイ・販促!E73)</f>
        <v/>
      </c>
      <c r="J1059" s="298" t="str">
        <f>IFERROR(IF(トイ・販促!N73=0,"",トイ・販促!N73),"")</f>
        <v/>
      </c>
      <c r="K1059" s="296"/>
      <c r="L1059" s="296"/>
      <c r="M1059" s="296"/>
      <c r="N1059" s="296"/>
      <c r="O1059" s="296"/>
      <c r="P1059" s="296"/>
      <c r="Q1059" s="296"/>
      <c r="R1059" s="296"/>
      <c r="S1059" s="273">
        <v>1058</v>
      </c>
    </row>
    <row r="1060" spans="1:19" ht="15.75">
      <c r="A1060" s="274" t="str">
        <f>IFERROR(IF(J1060&lt;&gt;"",MAX($A$1:A1059)+1,""),"")</f>
        <v/>
      </c>
      <c r="B1060" s="275" t="str">
        <f>IFERROR(IF(J1060="","",_xlfn.CONCAT($Y$2,_xlfn.CONCAT(IF(LEN(ドッグキャリー!$K$2)=1,0,""),ドッグキャリー!$K$2,_xlfn.CONCAT(IF(LEN(ドッグキャリー!$N$2)=1,0,""),ドッグキャリー!$N$2)))),"")</f>
        <v/>
      </c>
      <c r="C1060" s="295"/>
      <c r="D1060" s="295"/>
      <c r="E1060" s="295"/>
      <c r="F1060" s="296"/>
      <c r="G1060" s="296"/>
      <c r="H1060" s="296"/>
      <c r="I1060" s="297" t="str">
        <f>IF(トイ・販促!N74=0,"",トイ・販促!E74)</f>
        <v/>
      </c>
      <c r="J1060" s="298" t="str">
        <f>IFERROR(IF(トイ・販促!N74=0,"",トイ・販促!N74),"")</f>
        <v/>
      </c>
      <c r="K1060" s="296"/>
      <c r="L1060" s="296"/>
      <c r="M1060" s="296"/>
      <c r="N1060" s="296"/>
      <c r="O1060" s="296"/>
      <c r="P1060" s="296"/>
      <c r="Q1060" s="296"/>
      <c r="R1060" s="296"/>
      <c r="S1060" s="273">
        <v>1059</v>
      </c>
    </row>
    <row r="1061" spans="1:19" ht="15.75">
      <c r="A1061" s="274" t="str">
        <f>IFERROR(IF(J1061&lt;&gt;"",MAX($A$1:A1060)+1,""),"")</f>
        <v/>
      </c>
      <c r="B1061" s="275" t="str">
        <f>IFERROR(IF(J1061="","",_xlfn.CONCAT($Y$2,_xlfn.CONCAT(IF(LEN(ドッグキャリー!$K$2)=1,0,""),ドッグキャリー!$K$2,_xlfn.CONCAT(IF(LEN(ドッグキャリー!$N$2)=1,0,""),ドッグキャリー!$N$2)))),"")</f>
        <v/>
      </c>
      <c r="C1061" s="295"/>
      <c r="D1061" s="295"/>
      <c r="E1061" s="295"/>
      <c r="F1061" s="296"/>
      <c r="G1061" s="296"/>
      <c r="H1061" s="296"/>
      <c r="I1061" s="297" t="str">
        <f>IF(トイ・販促!N75=0,"",トイ・販促!E75)</f>
        <v/>
      </c>
      <c r="J1061" s="298" t="str">
        <f>IFERROR(IF(トイ・販促!N75=0,"",トイ・販促!N75),"")</f>
        <v/>
      </c>
      <c r="K1061" s="296"/>
      <c r="L1061" s="296"/>
      <c r="M1061" s="296"/>
      <c r="N1061" s="296"/>
      <c r="O1061" s="296"/>
      <c r="P1061" s="296"/>
      <c r="Q1061" s="296"/>
      <c r="R1061" s="296"/>
      <c r="S1061" s="273">
        <v>1060</v>
      </c>
    </row>
    <row r="1062" spans="1:19" ht="15.75">
      <c r="A1062" s="274" t="str">
        <f>IFERROR(IF(J1062&lt;&gt;"",MAX($A$1:A1061)+1,""),"")</f>
        <v/>
      </c>
      <c r="B1062" s="275" t="str">
        <f>IFERROR(IF(J1062="","",_xlfn.CONCAT($Y$2,_xlfn.CONCAT(IF(LEN(ドッグキャリー!$K$2)=1,0,""),ドッグキャリー!$K$2,_xlfn.CONCAT(IF(LEN(ドッグキャリー!$N$2)=1,0,""),ドッグキャリー!$N$2)))),"")</f>
        <v/>
      </c>
      <c r="C1062" s="295"/>
      <c r="D1062" s="295"/>
      <c r="E1062" s="295"/>
      <c r="F1062" s="296"/>
      <c r="G1062" s="296"/>
      <c r="H1062" s="296"/>
      <c r="I1062" s="297" t="str">
        <f>IF(トイ・販促!N76=0,"",トイ・販促!E76)</f>
        <v/>
      </c>
      <c r="J1062" s="298" t="str">
        <f>IFERROR(IF(トイ・販促!N76=0,"",トイ・販促!N76),"")</f>
        <v/>
      </c>
      <c r="K1062" s="296"/>
      <c r="L1062" s="296"/>
      <c r="M1062" s="296"/>
      <c r="N1062" s="296"/>
      <c r="O1062" s="296"/>
      <c r="P1062" s="296"/>
      <c r="Q1062" s="296"/>
      <c r="R1062" s="296"/>
      <c r="S1062" s="273">
        <v>1061</v>
      </c>
    </row>
    <row r="1063" spans="1:19" ht="15.75">
      <c r="A1063" s="274" t="str">
        <f>IFERROR(IF(J1063&lt;&gt;"",MAX($A$1:A1062)+1,""),"")</f>
        <v/>
      </c>
      <c r="B1063" s="275" t="str">
        <f>IFERROR(IF(J1063="","",_xlfn.CONCAT($Y$2,_xlfn.CONCAT(IF(LEN(ドッグキャリー!$K$2)=1,0,""),ドッグキャリー!$K$2,_xlfn.CONCAT(IF(LEN(ドッグキャリー!$N$2)=1,0,""),ドッグキャリー!$N$2)))),"")</f>
        <v/>
      </c>
      <c r="C1063" s="295"/>
      <c r="D1063" s="295"/>
      <c r="E1063" s="295"/>
      <c r="F1063" s="296"/>
      <c r="G1063" s="296"/>
      <c r="H1063" s="296"/>
      <c r="I1063" s="297" t="str">
        <f>IF(トイ・販促!N77=0,"",トイ・販促!E77)</f>
        <v/>
      </c>
      <c r="J1063" s="298" t="str">
        <f>IFERROR(IF(トイ・販促!N77=0,"",トイ・販促!N77),"")</f>
        <v/>
      </c>
      <c r="K1063" s="296"/>
      <c r="L1063" s="296"/>
      <c r="M1063" s="296"/>
      <c r="N1063" s="296"/>
      <c r="O1063" s="296"/>
      <c r="P1063" s="296"/>
      <c r="Q1063" s="296"/>
      <c r="R1063" s="296"/>
      <c r="S1063" s="273">
        <v>1062</v>
      </c>
    </row>
    <row r="1064" spans="1:19" ht="15.75">
      <c r="A1064" s="274" t="str">
        <f>IFERROR(IF(J1064&lt;&gt;"",MAX($A$1:A1063)+1,""),"")</f>
        <v/>
      </c>
      <c r="B1064" s="275" t="str">
        <f>IFERROR(IF(J1064="","",_xlfn.CONCAT($Y$2,_xlfn.CONCAT(IF(LEN(ドッグキャリー!$K$2)=1,0,""),ドッグキャリー!$K$2,_xlfn.CONCAT(IF(LEN(ドッグキャリー!$N$2)=1,0,""),ドッグキャリー!$N$2)))),"")</f>
        <v/>
      </c>
      <c r="C1064" s="295"/>
      <c r="D1064" s="295"/>
      <c r="E1064" s="295"/>
      <c r="F1064" s="296"/>
      <c r="G1064" s="296"/>
      <c r="H1064" s="296"/>
      <c r="I1064" s="297" t="str">
        <f>IF(トイ・販促!N78=0,"",トイ・販促!E78)</f>
        <v/>
      </c>
      <c r="J1064" s="298" t="str">
        <f>IFERROR(IF(トイ・販促!N78=0,"",トイ・販促!N78),"")</f>
        <v/>
      </c>
      <c r="K1064" s="296"/>
      <c r="L1064" s="296"/>
      <c r="M1064" s="296"/>
      <c r="N1064" s="296"/>
      <c r="O1064" s="296"/>
      <c r="P1064" s="296"/>
      <c r="Q1064" s="296"/>
      <c r="R1064" s="296"/>
      <c r="S1064" s="273">
        <v>1063</v>
      </c>
    </row>
    <row r="1065" spans="1:19" ht="15.75">
      <c r="A1065" s="274" t="str">
        <f>IFERROR(IF(J1065&lt;&gt;"",MAX($A$1:A1064)+1,""),"")</f>
        <v/>
      </c>
      <c r="B1065" s="275" t="str">
        <f>IFERROR(IF(J1065="","",_xlfn.CONCAT($Y$2,_xlfn.CONCAT(IF(LEN(ドッグキャリー!$K$2)=1,0,""),ドッグキャリー!$K$2,_xlfn.CONCAT(IF(LEN(ドッグキャリー!$N$2)=1,0,""),ドッグキャリー!$N$2)))),"")</f>
        <v/>
      </c>
      <c r="C1065" s="295"/>
      <c r="D1065" s="295"/>
      <c r="E1065" s="295"/>
      <c r="F1065" s="296"/>
      <c r="G1065" s="296"/>
      <c r="H1065" s="296"/>
      <c r="I1065" s="297" t="str">
        <f>IF(トイ・販促!N79=0,"",トイ・販促!E79)</f>
        <v/>
      </c>
      <c r="J1065" s="298" t="str">
        <f>IFERROR(IF(トイ・販促!N79=0,"",トイ・販促!N79),"")</f>
        <v/>
      </c>
      <c r="K1065" s="296"/>
      <c r="L1065" s="296"/>
      <c r="M1065" s="296"/>
      <c r="N1065" s="296"/>
      <c r="O1065" s="296"/>
      <c r="P1065" s="296"/>
      <c r="Q1065" s="296"/>
      <c r="R1065" s="296"/>
      <c r="S1065" s="273">
        <v>1064</v>
      </c>
    </row>
    <row r="1066" spans="1:19" ht="15.75">
      <c r="A1066" s="274" t="str">
        <f>IFERROR(IF(J1066&lt;&gt;"",MAX($A$1:A1065)+1,""),"")</f>
        <v/>
      </c>
      <c r="B1066" s="275" t="str">
        <f>IFERROR(IF(J1066="","",_xlfn.CONCAT($Y$2,_xlfn.CONCAT(IF(LEN(ドッグキャリー!$K$2)=1,0,""),ドッグキャリー!$K$2,_xlfn.CONCAT(IF(LEN(ドッグキャリー!$N$2)=1,0,""),ドッグキャリー!$N$2)))),"")</f>
        <v/>
      </c>
      <c r="C1066" s="295"/>
      <c r="D1066" s="295"/>
      <c r="E1066" s="295"/>
      <c r="F1066" s="296"/>
      <c r="G1066" s="296"/>
      <c r="H1066" s="296"/>
      <c r="I1066" s="297" t="str">
        <f>IF(トイ・販促!N80=0,"",トイ・販促!E80)</f>
        <v/>
      </c>
      <c r="J1066" s="298" t="str">
        <f>IFERROR(IF(トイ・販促!N80=0,"",トイ・販促!N80),"")</f>
        <v/>
      </c>
      <c r="K1066" s="296"/>
      <c r="L1066" s="296"/>
      <c r="M1066" s="296"/>
      <c r="N1066" s="296"/>
      <c r="O1066" s="296"/>
      <c r="P1066" s="296"/>
      <c r="Q1066" s="296"/>
      <c r="R1066" s="296"/>
      <c r="S1066" s="273">
        <v>1065</v>
      </c>
    </row>
    <row r="1067" spans="1:19" ht="15.75">
      <c r="A1067" s="274" t="str">
        <f>IFERROR(IF(J1067&lt;&gt;"",MAX($A$1:A1066)+1,""),"")</f>
        <v/>
      </c>
      <c r="B1067" s="275" t="str">
        <f>IFERROR(IF(J1067="","",_xlfn.CONCAT($Y$2,_xlfn.CONCAT(IF(LEN(ドッグキャリー!$K$2)=1,0,""),ドッグキャリー!$K$2,_xlfn.CONCAT(IF(LEN(ドッグキャリー!$N$2)=1,0,""),ドッグキャリー!$N$2)))),"")</f>
        <v/>
      </c>
      <c r="C1067" s="295"/>
      <c r="D1067" s="295"/>
      <c r="E1067" s="295"/>
      <c r="F1067" s="296"/>
      <c r="G1067" s="296"/>
      <c r="H1067" s="296"/>
      <c r="I1067" s="297" t="str">
        <f>IF(トイ・販促!N81=0,"",トイ・販促!E81)</f>
        <v/>
      </c>
      <c r="J1067" s="298" t="str">
        <f>IFERROR(IF(トイ・販促!N81=0,"",トイ・販促!N81),"")</f>
        <v/>
      </c>
      <c r="K1067" s="296"/>
      <c r="L1067" s="296"/>
      <c r="M1067" s="296"/>
      <c r="N1067" s="296"/>
      <c r="O1067" s="296"/>
      <c r="P1067" s="296"/>
      <c r="Q1067" s="296"/>
      <c r="R1067" s="296"/>
      <c r="S1067" s="273">
        <v>1066</v>
      </c>
    </row>
    <row r="1068" spans="1:19" ht="15.75">
      <c r="A1068" s="274" t="str">
        <f>IFERROR(IF(J1068&lt;&gt;"",MAX($A$1:A1067)+1,""),"")</f>
        <v/>
      </c>
      <c r="B1068" s="275" t="str">
        <f>IFERROR(IF(J1068="","",_xlfn.CONCAT($Y$2,_xlfn.CONCAT(IF(LEN(ドッグキャリー!$K$2)=1,0,""),ドッグキャリー!$K$2,_xlfn.CONCAT(IF(LEN(ドッグキャリー!$N$2)=1,0,""),ドッグキャリー!$N$2)))),"")</f>
        <v/>
      </c>
      <c r="C1068" s="295"/>
      <c r="D1068" s="295"/>
      <c r="E1068" s="295"/>
      <c r="F1068" s="296"/>
      <c r="G1068" s="296"/>
      <c r="H1068" s="296"/>
      <c r="I1068" s="297" t="str">
        <f>IF(トイ・販促!N82=0,"",トイ・販促!E82)</f>
        <v/>
      </c>
      <c r="J1068" s="298" t="str">
        <f>IFERROR(IF(トイ・販促!N82=0,"",トイ・販促!N82),"")</f>
        <v/>
      </c>
      <c r="K1068" s="296"/>
      <c r="L1068" s="296"/>
      <c r="M1068" s="296"/>
      <c r="N1068" s="296"/>
      <c r="O1068" s="296"/>
      <c r="P1068" s="296"/>
      <c r="Q1068" s="296"/>
      <c r="R1068" s="296"/>
      <c r="S1068" s="273">
        <v>1067</v>
      </c>
    </row>
    <row r="1069" spans="1:19" ht="15.75">
      <c r="A1069" s="274" t="str">
        <f>IFERROR(IF(J1069&lt;&gt;"",MAX($A$1:A1068)+1,""),"")</f>
        <v/>
      </c>
      <c r="B1069" s="275" t="str">
        <f>IFERROR(IF(J1069="","",_xlfn.CONCAT($Y$2,_xlfn.CONCAT(IF(LEN(ドッグキャリー!$K$2)=1,0,""),ドッグキャリー!$K$2,_xlfn.CONCAT(IF(LEN(ドッグキャリー!$N$2)=1,0,""),ドッグキャリー!$N$2)))),"")</f>
        <v/>
      </c>
      <c r="C1069" s="295"/>
      <c r="D1069" s="295"/>
      <c r="E1069" s="295"/>
      <c r="F1069" s="296"/>
      <c r="G1069" s="296"/>
      <c r="H1069" s="296"/>
      <c r="I1069" s="297" t="str">
        <f>IF(トイ・販促!N83=0,"",トイ・販促!E83)</f>
        <v/>
      </c>
      <c r="J1069" s="298" t="str">
        <f>IFERROR(IF(トイ・販促!N83=0,"",トイ・販促!N83),"")</f>
        <v/>
      </c>
      <c r="K1069" s="296"/>
      <c r="L1069" s="296"/>
      <c r="M1069" s="296"/>
      <c r="N1069" s="296"/>
      <c r="O1069" s="296"/>
      <c r="P1069" s="296"/>
      <c r="Q1069" s="296"/>
      <c r="R1069" s="296"/>
      <c r="S1069" s="273">
        <v>1068</v>
      </c>
    </row>
    <row r="1070" spans="1:19" ht="15.75">
      <c r="A1070" s="274" t="str">
        <f>IFERROR(IF(J1070&lt;&gt;"",MAX($A$1:A1069)+1,""),"")</f>
        <v/>
      </c>
      <c r="B1070" s="275" t="str">
        <f>IFERROR(IF(J1070="","",_xlfn.CONCAT($Y$2,_xlfn.CONCAT(IF(LEN(ドッグキャリー!$K$2)=1,0,""),ドッグキャリー!$K$2,_xlfn.CONCAT(IF(LEN(ドッグキャリー!$N$2)=1,0,""),ドッグキャリー!$N$2)))),"")</f>
        <v/>
      </c>
      <c r="C1070" s="295"/>
      <c r="D1070" s="295"/>
      <c r="E1070" s="295"/>
      <c r="F1070" s="296"/>
      <c r="G1070" s="296"/>
      <c r="H1070" s="296"/>
      <c r="I1070" s="297" t="str">
        <f>IF(トイ・販促!N84=0,"",トイ・販促!E84)</f>
        <v/>
      </c>
      <c r="J1070" s="298" t="str">
        <f>IFERROR(IF(トイ・販促!N84=0,"",トイ・販促!N84),"")</f>
        <v/>
      </c>
      <c r="K1070" s="296"/>
      <c r="L1070" s="296"/>
      <c r="M1070" s="296"/>
      <c r="N1070" s="296"/>
      <c r="O1070" s="296"/>
      <c r="P1070" s="296"/>
      <c r="Q1070" s="296"/>
      <c r="R1070" s="296"/>
      <c r="S1070" s="273">
        <v>1069</v>
      </c>
    </row>
    <row r="1071" spans="1:19" ht="15.75">
      <c r="A1071" s="274" t="str">
        <f>IFERROR(IF(J1071&lt;&gt;"",MAX($A$1:A1070)+1,""),"")</f>
        <v/>
      </c>
      <c r="B1071" s="275" t="str">
        <f>IFERROR(IF(J1071="","",_xlfn.CONCAT($Y$2,_xlfn.CONCAT(IF(LEN(ドッグキャリー!$K$2)=1,0,""),ドッグキャリー!$K$2,_xlfn.CONCAT(IF(LEN(ドッグキャリー!$N$2)=1,0,""),ドッグキャリー!$N$2)))),"")</f>
        <v/>
      </c>
      <c r="C1071" s="295"/>
      <c r="D1071" s="295"/>
      <c r="E1071" s="295"/>
      <c r="F1071" s="296"/>
      <c r="G1071" s="296"/>
      <c r="H1071" s="296"/>
      <c r="I1071" s="297" t="str">
        <f>IF(トイ・販促!N85=0,"",トイ・販促!E85)</f>
        <v/>
      </c>
      <c r="J1071" s="298" t="str">
        <f>IFERROR(IF(トイ・販促!N85=0,"",トイ・販促!N85),"")</f>
        <v/>
      </c>
      <c r="K1071" s="296"/>
      <c r="L1071" s="296"/>
      <c r="M1071" s="296"/>
      <c r="N1071" s="296"/>
      <c r="O1071" s="296"/>
      <c r="P1071" s="296"/>
      <c r="Q1071" s="296"/>
      <c r="R1071" s="296"/>
      <c r="S1071" s="273">
        <v>1070</v>
      </c>
    </row>
    <row r="1072" spans="1:19" ht="15.75">
      <c r="A1072" s="274" t="str">
        <f>IFERROR(IF(J1072&lt;&gt;"",MAX($A$1:A1071)+1,""),"")</f>
        <v/>
      </c>
      <c r="B1072" s="275" t="str">
        <f>IFERROR(IF(J1072="","",_xlfn.CONCAT($Y$2,_xlfn.CONCAT(IF(LEN(ドッグキャリー!$K$2)=1,0,""),ドッグキャリー!$K$2,_xlfn.CONCAT(IF(LEN(ドッグキャリー!$N$2)=1,0,""),ドッグキャリー!$N$2)))),"")</f>
        <v/>
      </c>
      <c r="C1072" s="295"/>
      <c r="D1072" s="295"/>
      <c r="E1072" s="295"/>
      <c r="F1072" s="296"/>
      <c r="G1072" s="296"/>
      <c r="H1072" s="296"/>
      <c r="I1072" s="297" t="str">
        <f>IF(トイ・販促!N86=0,"",トイ・販促!E86)</f>
        <v/>
      </c>
      <c r="J1072" s="298" t="str">
        <f>IFERROR(IF(トイ・販促!N86=0,"",トイ・販促!N86),"")</f>
        <v/>
      </c>
      <c r="K1072" s="296"/>
      <c r="L1072" s="296"/>
      <c r="M1072" s="296"/>
      <c r="N1072" s="296"/>
      <c r="O1072" s="296"/>
      <c r="P1072" s="296"/>
      <c r="Q1072" s="296"/>
      <c r="R1072" s="296"/>
      <c r="S1072" s="273">
        <v>1071</v>
      </c>
    </row>
    <row r="1073" spans="1:19" ht="15.75">
      <c r="A1073" s="274" t="str">
        <f>IFERROR(IF(J1073&lt;&gt;"",MAX($A$1:A1072)+1,""),"")</f>
        <v/>
      </c>
      <c r="B1073" s="275" t="str">
        <f>IFERROR(IF(J1073="","",_xlfn.CONCAT($Y$2,_xlfn.CONCAT(IF(LEN(ドッグキャリー!$K$2)=1,0,""),ドッグキャリー!$K$2,_xlfn.CONCAT(IF(LEN(ドッグキャリー!$N$2)=1,0,""),ドッグキャリー!$N$2)))),"")</f>
        <v/>
      </c>
      <c r="C1073" s="295"/>
      <c r="D1073" s="295"/>
      <c r="E1073" s="295"/>
      <c r="F1073" s="296"/>
      <c r="G1073" s="296"/>
      <c r="H1073" s="296"/>
      <c r="I1073" s="297" t="str">
        <f>IF(トイ・販促!N87=0,"",トイ・販促!E87)</f>
        <v/>
      </c>
      <c r="J1073" s="298" t="str">
        <f>IFERROR(IF(トイ・販促!N87=0,"",トイ・販促!N87),"")</f>
        <v/>
      </c>
      <c r="K1073" s="296"/>
      <c r="L1073" s="296"/>
      <c r="M1073" s="296"/>
      <c r="N1073" s="296"/>
      <c r="O1073" s="296"/>
      <c r="P1073" s="296"/>
      <c r="Q1073" s="296"/>
      <c r="R1073" s="296"/>
      <c r="S1073" s="273">
        <v>1072</v>
      </c>
    </row>
    <row r="1074" spans="1:19" ht="15.75">
      <c r="A1074" s="274" t="str">
        <f>IFERROR(IF(J1074&lt;&gt;"",MAX($A$1:A1073)+1,""),"")</f>
        <v/>
      </c>
      <c r="B1074" s="275" t="str">
        <f>IFERROR(IF(J1074="","",_xlfn.CONCAT($Y$2,_xlfn.CONCAT(IF(LEN(ドッグキャリー!$K$2)=1,0,""),ドッグキャリー!$K$2,_xlfn.CONCAT(IF(LEN(ドッグキャリー!$N$2)=1,0,""),ドッグキャリー!$N$2)))),"")</f>
        <v/>
      </c>
      <c r="C1074" s="295"/>
      <c r="D1074" s="295"/>
      <c r="E1074" s="295"/>
      <c r="F1074" s="296"/>
      <c r="G1074" s="296"/>
      <c r="H1074" s="296"/>
      <c r="I1074" s="297" t="str">
        <f>IF(トイ・販促!N88=0,"",トイ・販促!E88)</f>
        <v/>
      </c>
      <c r="J1074" s="298" t="str">
        <f>IFERROR(IF(トイ・販促!N88=0,"",トイ・販促!N88),"")</f>
        <v/>
      </c>
      <c r="K1074" s="296"/>
      <c r="L1074" s="296"/>
      <c r="M1074" s="296"/>
      <c r="N1074" s="296"/>
      <c r="O1074" s="296"/>
      <c r="P1074" s="296"/>
      <c r="Q1074" s="296"/>
      <c r="R1074" s="296"/>
      <c r="S1074" s="273">
        <v>1073</v>
      </c>
    </row>
    <row r="1075" spans="1:19" ht="15.75">
      <c r="A1075" s="274" t="str">
        <f>IFERROR(IF(J1075&lt;&gt;"",MAX($A$1:A1074)+1,""),"")</f>
        <v/>
      </c>
      <c r="B1075" s="275" t="str">
        <f>IFERROR(IF(J1075="","",_xlfn.CONCAT($Y$2,_xlfn.CONCAT(IF(LEN(ドッグキャリー!$K$2)=1,0,""),ドッグキャリー!$K$2,_xlfn.CONCAT(IF(LEN(ドッグキャリー!$N$2)=1,0,""),ドッグキャリー!$N$2)))),"")</f>
        <v/>
      </c>
      <c r="C1075" s="295"/>
      <c r="D1075" s="295"/>
      <c r="E1075" s="295"/>
      <c r="F1075" s="296"/>
      <c r="G1075" s="296"/>
      <c r="H1075" s="296"/>
      <c r="I1075" s="297" t="str">
        <f>IF(トイ・販促!N89=0,"",トイ・販促!E89)</f>
        <v/>
      </c>
      <c r="J1075" s="298" t="str">
        <f>IFERROR(IF(トイ・販促!N89=0,"",トイ・販促!N89),"")</f>
        <v/>
      </c>
      <c r="K1075" s="296"/>
      <c r="L1075" s="296"/>
      <c r="M1075" s="296"/>
      <c r="N1075" s="296"/>
      <c r="O1075" s="296"/>
      <c r="P1075" s="296"/>
      <c r="Q1075" s="296"/>
      <c r="R1075" s="296"/>
      <c r="S1075" s="273">
        <v>1074</v>
      </c>
    </row>
    <row r="1076" spans="1:19" ht="15.75">
      <c r="A1076" s="274" t="str">
        <f>IFERROR(IF(J1076&lt;&gt;"",MAX($A$1:A1075)+1,""),"")</f>
        <v/>
      </c>
      <c r="B1076" s="275" t="str">
        <f>IFERROR(IF(J1076="","",_xlfn.CONCAT($Y$2,_xlfn.CONCAT(IF(LEN(ドッグキャリー!$K$2)=1,0,""),ドッグキャリー!$K$2,_xlfn.CONCAT(IF(LEN(ドッグキャリー!$N$2)=1,0,""),ドッグキャリー!$N$2)))),"")</f>
        <v/>
      </c>
      <c r="C1076" s="295"/>
      <c r="D1076" s="295"/>
      <c r="E1076" s="295"/>
      <c r="F1076" s="296"/>
      <c r="G1076" s="296"/>
      <c r="H1076" s="296"/>
      <c r="I1076" s="297" t="str">
        <f>IF(トイ・販促!N90=0,"",トイ・販促!E90)</f>
        <v/>
      </c>
      <c r="J1076" s="298" t="str">
        <f>IFERROR(IF(トイ・販促!N90=0,"",トイ・販促!N90),"")</f>
        <v/>
      </c>
      <c r="K1076" s="296"/>
      <c r="L1076" s="296"/>
      <c r="M1076" s="296"/>
      <c r="N1076" s="296"/>
      <c r="O1076" s="296"/>
      <c r="P1076" s="296"/>
      <c r="Q1076" s="296"/>
      <c r="R1076" s="296"/>
      <c r="S1076" s="273">
        <v>1075</v>
      </c>
    </row>
    <row r="1077" spans="1:19" ht="15.75">
      <c r="A1077" s="274" t="str">
        <f>IFERROR(IF(J1077&lt;&gt;"",MAX($A$1:A1076)+1,""),"")</f>
        <v/>
      </c>
      <c r="B1077" s="275" t="str">
        <f>IFERROR(IF(J1077="","",_xlfn.CONCAT($Y$2,_xlfn.CONCAT(IF(LEN(ドッグキャリー!$K$2)=1,0,""),ドッグキャリー!$K$2,_xlfn.CONCAT(IF(LEN(ドッグキャリー!$N$2)=1,0,""),ドッグキャリー!$N$2)))),"")</f>
        <v/>
      </c>
      <c r="C1077" s="295"/>
      <c r="D1077" s="295"/>
      <c r="E1077" s="295"/>
      <c r="F1077" s="296"/>
      <c r="G1077" s="296"/>
      <c r="H1077" s="296"/>
      <c r="I1077" s="297" t="str">
        <f>IF(トイ・販促!N91=0,"",トイ・販促!E91)</f>
        <v/>
      </c>
      <c r="J1077" s="298" t="str">
        <f>IFERROR(IF(トイ・販促!N91=0,"",トイ・販促!N91),"")</f>
        <v/>
      </c>
      <c r="K1077" s="296"/>
      <c r="L1077" s="296"/>
      <c r="M1077" s="296"/>
      <c r="N1077" s="296"/>
      <c r="O1077" s="296"/>
      <c r="P1077" s="296"/>
      <c r="Q1077" s="296"/>
      <c r="R1077" s="296"/>
      <c r="S1077" s="273">
        <v>1076</v>
      </c>
    </row>
    <row r="1078" spans="1:19" ht="15.75">
      <c r="A1078" s="274" t="str">
        <f>IFERROR(IF(J1078&lt;&gt;"",MAX($A$1:A1077)+1,""),"")</f>
        <v/>
      </c>
      <c r="B1078" s="275" t="str">
        <f>IFERROR(IF(J1078="","",_xlfn.CONCAT($Y$2,_xlfn.CONCAT(IF(LEN(ドッグキャリー!$K$2)=1,0,""),ドッグキャリー!$K$2,_xlfn.CONCAT(IF(LEN(ドッグキャリー!$N$2)=1,0,""),ドッグキャリー!$N$2)))),"")</f>
        <v/>
      </c>
      <c r="C1078" s="295"/>
      <c r="D1078" s="295"/>
      <c r="E1078" s="295"/>
      <c r="F1078" s="296"/>
      <c r="G1078" s="296"/>
      <c r="H1078" s="296"/>
      <c r="I1078" s="297" t="str">
        <f>IF(トイ・販促!N92=0,"",トイ・販促!E92)</f>
        <v/>
      </c>
      <c r="J1078" s="298" t="str">
        <f>IFERROR(IF(トイ・販促!N92=0,"",トイ・販促!N92),"")</f>
        <v/>
      </c>
      <c r="K1078" s="296"/>
      <c r="L1078" s="296"/>
      <c r="M1078" s="296"/>
      <c r="N1078" s="296"/>
      <c r="O1078" s="296"/>
      <c r="P1078" s="296"/>
      <c r="Q1078" s="296"/>
      <c r="R1078" s="296"/>
      <c r="S1078" s="273">
        <v>1077</v>
      </c>
    </row>
    <row r="1079" spans="1:19" ht="15.75">
      <c r="A1079" s="274" t="str">
        <f>IFERROR(IF(J1079&lt;&gt;"",MAX($A$1:A1078)+1,""),"")</f>
        <v/>
      </c>
      <c r="B1079" s="275" t="str">
        <f>IFERROR(IF(J1079="","",_xlfn.CONCAT($Y$2,_xlfn.CONCAT(IF(LEN(ドッグキャリー!$K$2)=1,0,""),ドッグキャリー!$K$2,_xlfn.CONCAT(IF(LEN(ドッグキャリー!$N$2)=1,0,""),ドッグキャリー!$N$2)))),"")</f>
        <v/>
      </c>
      <c r="C1079" s="295"/>
      <c r="D1079" s="295"/>
      <c r="E1079" s="295"/>
      <c r="F1079" s="296"/>
      <c r="G1079" s="296"/>
      <c r="H1079" s="296"/>
      <c r="I1079" s="297" t="str">
        <f>IF(トイ・販促!N93=0,"",トイ・販促!E93)</f>
        <v/>
      </c>
      <c r="J1079" s="298" t="str">
        <f>IFERROR(IF(トイ・販促!N93=0,"",トイ・販促!N93),"")</f>
        <v/>
      </c>
      <c r="K1079" s="296"/>
      <c r="L1079" s="296"/>
      <c r="M1079" s="296"/>
      <c r="N1079" s="296"/>
      <c r="O1079" s="296"/>
      <c r="P1079" s="296"/>
      <c r="Q1079" s="296"/>
      <c r="R1079" s="296"/>
      <c r="S1079" s="273">
        <v>1078</v>
      </c>
    </row>
    <row r="1080" spans="1:19" ht="15.75">
      <c r="A1080" s="274" t="str">
        <f>IFERROR(IF(J1080&lt;&gt;"",MAX($A$1:A1079)+1,""),"")</f>
        <v/>
      </c>
      <c r="B1080" s="275" t="str">
        <f>IFERROR(IF(J1080="","",_xlfn.CONCAT($Y$2,_xlfn.CONCAT(IF(LEN(ドッグキャリー!$K$2)=1,0,""),ドッグキャリー!$K$2,_xlfn.CONCAT(IF(LEN(ドッグキャリー!$N$2)=1,0,""),ドッグキャリー!$N$2)))),"")</f>
        <v/>
      </c>
      <c r="C1080" s="295"/>
      <c r="D1080" s="295"/>
      <c r="E1080" s="295"/>
      <c r="F1080" s="296"/>
      <c r="G1080" s="296"/>
      <c r="H1080" s="296"/>
      <c r="I1080" s="297" t="str">
        <f>IF(トイ・販促!N94=0,"",トイ・販促!E94)</f>
        <v/>
      </c>
      <c r="J1080" s="298" t="str">
        <f>IFERROR(IF(トイ・販促!N94=0,"",トイ・販促!N94),"")</f>
        <v/>
      </c>
      <c r="K1080" s="296"/>
      <c r="L1080" s="296"/>
      <c r="M1080" s="296"/>
      <c r="N1080" s="296"/>
      <c r="O1080" s="296"/>
      <c r="P1080" s="296"/>
      <c r="Q1080" s="296"/>
      <c r="R1080" s="296"/>
      <c r="S1080" s="273">
        <v>1079</v>
      </c>
    </row>
    <row r="1081" spans="1:19" ht="15.75">
      <c r="A1081" s="274" t="str">
        <f>IFERROR(IF(J1081&lt;&gt;"",MAX($A$1:A1080)+1,""),"")</f>
        <v/>
      </c>
      <c r="B1081" s="275" t="str">
        <f>IFERROR(IF(J1081="","",_xlfn.CONCAT($Y$2,_xlfn.CONCAT(IF(LEN(ドッグキャリー!$K$2)=1,0,""),ドッグキャリー!$K$2,_xlfn.CONCAT(IF(LEN(ドッグキャリー!$N$2)=1,0,""),ドッグキャリー!$N$2)))),"")</f>
        <v/>
      </c>
      <c r="C1081" s="295"/>
      <c r="D1081" s="295"/>
      <c r="E1081" s="295"/>
      <c r="F1081" s="296"/>
      <c r="G1081" s="296"/>
      <c r="H1081" s="296"/>
      <c r="I1081" s="297" t="str">
        <f>IF(トイ・販促!N95=0,"",トイ・販促!E95)</f>
        <v/>
      </c>
      <c r="J1081" s="298" t="str">
        <f>IFERROR(IF(トイ・販促!N95=0,"",トイ・販促!N95),"")</f>
        <v/>
      </c>
      <c r="K1081" s="296"/>
      <c r="L1081" s="296"/>
      <c r="M1081" s="296"/>
      <c r="N1081" s="296"/>
      <c r="O1081" s="296"/>
      <c r="P1081" s="296"/>
      <c r="Q1081" s="296"/>
      <c r="R1081" s="296"/>
      <c r="S1081" s="273">
        <v>1080</v>
      </c>
    </row>
    <row r="1082" spans="1:19" ht="15.75">
      <c r="A1082" s="274" t="str">
        <f>IFERROR(IF(J1082&lt;&gt;"",MAX($A$1:A1081)+1,""),"")</f>
        <v/>
      </c>
      <c r="B1082" s="275" t="str">
        <f>IFERROR(IF(J1082="","",_xlfn.CONCAT($Y$2,_xlfn.CONCAT(IF(LEN(ドッグキャリー!$K$2)=1,0,""),ドッグキャリー!$K$2,_xlfn.CONCAT(IF(LEN(ドッグキャリー!$N$2)=1,0,""),ドッグキャリー!$N$2)))),"")</f>
        <v/>
      </c>
      <c r="C1082" s="295"/>
      <c r="D1082" s="295"/>
      <c r="E1082" s="295"/>
      <c r="F1082" s="296"/>
      <c r="G1082" s="296"/>
      <c r="H1082" s="296"/>
      <c r="I1082" s="297" t="str">
        <f>IF(トイ・販促!N96=0,"",トイ・販促!E96)</f>
        <v/>
      </c>
      <c r="J1082" s="298" t="str">
        <f>IFERROR(IF(トイ・販促!N96=0,"",トイ・販促!N96),"")</f>
        <v/>
      </c>
      <c r="K1082" s="296"/>
      <c r="L1082" s="296"/>
      <c r="M1082" s="296"/>
      <c r="N1082" s="296"/>
      <c r="O1082" s="296"/>
      <c r="P1082" s="296"/>
      <c r="Q1082" s="296"/>
      <c r="R1082" s="296"/>
      <c r="S1082" s="273">
        <v>1081</v>
      </c>
    </row>
    <row r="1083" spans="1:19" ht="15.75">
      <c r="A1083" s="274" t="str">
        <f>IFERROR(IF(J1083&lt;&gt;"",MAX($A$1:A1082)+1,""),"")</f>
        <v/>
      </c>
      <c r="B1083" s="275" t="str">
        <f>IFERROR(IF(J1083="","",_xlfn.CONCAT($Y$2,_xlfn.CONCAT(IF(LEN(ドッグキャリー!$K$2)=1,0,""),ドッグキャリー!$K$2,_xlfn.CONCAT(IF(LEN(ドッグキャリー!$N$2)=1,0,""),ドッグキャリー!$N$2)))),"")</f>
        <v/>
      </c>
      <c r="C1083" s="295"/>
      <c r="D1083" s="295"/>
      <c r="E1083" s="295"/>
      <c r="F1083" s="296"/>
      <c r="G1083" s="296"/>
      <c r="H1083" s="296"/>
      <c r="I1083" s="297" t="str">
        <f>IF(トイ・販促!N97=0,"",トイ・販促!E97)</f>
        <v/>
      </c>
      <c r="J1083" s="298" t="str">
        <f>IFERROR(IF(トイ・販促!N97=0,"",トイ・販促!N97),"")</f>
        <v/>
      </c>
      <c r="K1083" s="296"/>
      <c r="L1083" s="296"/>
      <c r="M1083" s="296"/>
      <c r="N1083" s="296"/>
      <c r="O1083" s="296"/>
      <c r="P1083" s="296"/>
      <c r="Q1083" s="296"/>
      <c r="R1083" s="296"/>
      <c r="S1083" s="273">
        <v>1082</v>
      </c>
    </row>
    <row r="1084" spans="1:19" ht="15.75">
      <c r="A1084" s="274" t="str">
        <f>IFERROR(IF(J1084&lt;&gt;"",MAX($A$1:A1083)+1,""),"")</f>
        <v/>
      </c>
      <c r="B1084" s="275" t="str">
        <f>IFERROR(IF(J1084="","",_xlfn.CONCAT($Y$2,_xlfn.CONCAT(IF(LEN(ドッグキャリー!$K$2)=1,0,""),ドッグキャリー!$K$2,_xlfn.CONCAT(IF(LEN(ドッグキャリー!$N$2)=1,0,""),ドッグキャリー!$N$2)))),"")</f>
        <v/>
      </c>
      <c r="C1084" s="295"/>
      <c r="D1084" s="295"/>
      <c r="E1084" s="295"/>
      <c r="F1084" s="296"/>
      <c r="G1084" s="296"/>
      <c r="H1084" s="296"/>
      <c r="I1084" s="297" t="str">
        <f>IF(トイ・販促!N98=0,"",トイ・販促!E98)</f>
        <v/>
      </c>
      <c r="J1084" s="298" t="str">
        <f>IFERROR(IF(トイ・販促!N98=0,"",トイ・販促!N98),"")</f>
        <v/>
      </c>
      <c r="K1084" s="296"/>
      <c r="L1084" s="296"/>
      <c r="M1084" s="296"/>
      <c r="N1084" s="296"/>
      <c r="O1084" s="296"/>
      <c r="P1084" s="296"/>
      <c r="Q1084" s="296"/>
      <c r="R1084" s="296"/>
      <c r="S1084" s="273">
        <v>1083</v>
      </c>
    </row>
    <row r="1085" spans="1:19" ht="15.75">
      <c r="A1085" s="274" t="str">
        <f>IFERROR(IF(J1085&lt;&gt;"",MAX($A$1:A1084)+1,""),"")</f>
        <v/>
      </c>
      <c r="B1085" s="275" t="str">
        <f>IFERROR(IF(J1085="","",_xlfn.CONCAT($Y$2,_xlfn.CONCAT(IF(LEN(ドッグキャリー!$K$2)=1,0,""),ドッグキャリー!$K$2,_xlfn.CONCAT(IF(LEN(ドッグキャリー!$N$2)=1,0,""),ドッグキャリー!$N$2)))),"")</f>
        <v/>
      </c>
      <c r="C1085" s="295"/>
      <c r="D1085" s="295"/>
      <c r="E1085" s="295"/>
      <c r="F1085" s="296"/>
      <c r="G1085" s="296"/>
      <c r="H1085" s="296"/>
      <c r="I1085" s="297" t="str">
        <f>IF(トイ・販促!N99=0,"",トイ・販促!E99)</f>
        <v/>
      </c>
      <c r="J1085" s="298" t="str">
        <f>IFERROR(IF(トイ・販促!N99=0,"",トイ・販促!N99),"")</f>
        <v/>
      </c>
      <c r="K1085" s="296"/>
      <c r="L1085" s="296"/>
      <c r="M1085" s="296"/>
      <c r="N1085" s="296"/>
      <c r="O1085" s="296"/>
      <c r="P1085" s="296"/>
      <c r="Q1085" s="296"/>
      <c r="R1085" s="296"/>
      <c r="S1085" s="273">
        <v>1084</v>
      </c>
    </row>
    <row r="1086" spans="1:19" ht="15.75">
      <c r="A1086" s="274" t="str">
        <f>IFERROR(IF(J1086&lt;&gt;"",MAX($A$1:A1085)+1,""),"")</f>
        <v/>
      </c>
      <c r="B1086" s="275" t="str">
        <f>IFERROR(IF(J1086="","",_xlfn.CONCAT($Y$2,_xlfn.CONCAT(IF(LEN(ドッグキャリー!$K$2)=1,0,""),ドッグキャリー!$K$2,_xlfn.CONCAT(IF(LEN(ドッグキャリー!$N$2)=1,0,""),ドッグキャリー!$N$2)))),"")</f>
        <v/>
      </c>
      <c r="C1086" s="295"/>
      <c r="D1086" s="295"/>
      <c r="E1086" s="295"/>
      <c r="F1086" s="296"/>
      <c r="G1086" s="296"/>
      <c r="H1086" s="296"/>
      <c r="I1086" s="297" t="str">
        <f>IF(トイ・販促!N100=0,"",トイ・販促!E100)</f>
        <v/>
      </c>
      <c r="J1086" s="298" t="str">
        <f>IFERROR(IF(トイ・販促!N100=0,"",トイ・販促!N100),"")</f>
        <v/>
      </c>
      <c r="K1086" s="296"/>
      <c r="L1086" s="296"/>
      <c r="M1086" s="296"/>
      <c r="N1086" s="296"/>
      <c r="O1086" s="296"/>
      <c r="P1086" s="296"/>
      <c r="Q1086" s="296"/>
      <c r="R1086" s="296"/>
      <c r="S1086" s="273">
        <v>1085</v>
      </c>
    </row>
    <row r="1087" spans="1:19" ht="15.75">
      <c r="A1087" s="274" t="str">
        <f>IFERROR(IF(J1087&lt;&gt;"",MAX($A$1:A1086)+1,""),"")</f>
        <v/>
      </c>
      <c r="B1087" s="275" t="str">
        <f>IFERROR(IF(J1087="","",_xlfn.CONCAT($Y$2,_xlfn.CONCAT(IF(LEN(ドッグキャリー!$K$2)=1,0,""),ドッグキャリー!$K$2,_xlfn.CONCAT(IF(LEN(ドッグキャリー!$N$2)=1,0,""),ドッグキャリー!$N$2)))),"")</f>
        <v/>
      </c>
      <c r="C1087" s="295"/>
      <c r="D1087" s="295"/>
      <c r="E1087" s="295"/>
      <c r="F1087" s="296"/>
      <c r="G1087" s="296"/>
      <c r="H1087" s="296"/>
      <c r="I1087" s="297" t="str">
        <f>IF(トイ・販促!N101=0,"",トイ・販促!E101)</f>
        <v/>
      </c>
      <c r="J1087" s="298" t="str">
        <f>IFERROR(IF(トイ・販促!N101=0,"",トイ・販促!N101),"")</f>
        <v/>
      </c>
      <c r="K1087" s="296"/>
      <c r="L1087" s="296"/>
      <c r="M1087" s="296"/>
      <c r="N1087" s="296"/>
      <c r="O1087" s="296"/>
      <c r="P1087" s="296"/>
      <c r="Q1087" s="296"/>
      <c r="R1087" s="296"/>
      <c r="S1087" s="273">
        <v>1086</v>
      </c>
    </row>
    <row r="1088" spans="1:19" ht="15.75">
      <c r="A1088" s="274" t="str">
        <f>IFERROR(IF(J1088&lt;&gt;"",MAX($A$1:A1087)+1,""),"")</f>
        <v/>
      </c>
      <c r="B1088" s="275" t="str">
        <f>IFERROR(IF(J1088="","",_xlfn.CONCAT($Y$2,_xlfn.CONCAT(IF(LEN(ドッグキャリー!$K$2)=1,0,""),ドッグキャリー!$K$2,_xlfn.CONCAT(IF(LEN(ドッグキャリー!$N$2)=1,0,""),ドッグキャリー!$N$2)))),"")</f>
        <v/>
      </c>
      <c r="C1088" s="295"/>
      <c r="D1088" s="295"/>
      <c r="E1088" s="295"/>
      <c r="F1088" s="296"/>
      <c r="G1088" s="296"/>
      <c r="H1088" s="296"/>
      <c r="I1088" s="297" t="str">
        <f>IF(トイ・販促!N102=0,"",トイ・販促!E102)</f>
        <v/>
      </c>
      <c r="J1088" s="298" t="str">
        <f>IFERROR(IF(トイ・販促!N102=0,"",トイ・販促!N102),"")</f>
        <v/>
      </c>
      <c r="K1088" s="296"/>
      <c r="L1088" s="296"/>
      <c r="M1088" s="296"/>
      <c r="N1088" s="296"/>
      <c r="O1088" s="296"/>
      <c r="P1088" s="296"/>
      <c r="Q1088" s="296"/>
      <c r="R1088" s="296"/>
      <c r="S1088" s="273">
        <v>1087</v>
      </c>
    </row>
    <row r="1089" spans="1:19" ht="15.75">
      <c r="A1089" s="274" t="str">
        <f>IFERROR(IF(J1089&lt;&gt;"",MAX($A$1:A1088)+1,""),"")</f>
        <v/>
      </c>
      <c r="B1089" s="275" t="str">
        <f>IFERROR(IF(J1089="","",_xlfn.CONCAT($Y$2,_xlfn.CONCAT(IF(LEN(ドッグキャリー!$K$2)=1,0,""),ドッグキャリー!$K$2,_xlfn.CONCAT(IF(LEN(ドッグキャリー!$N$2)=1,0,""),ドッグキャリー!$N$2)))),"")</f>
        <v/>
      </c>
      <c r="C1089" s="295"/>
      <c r="D1089" s="295"/>
      <c r="E1089" s="295"/>
      <c r="F1089" s="296"/>
      <c r="G1089" s="296"/>
      <c r="H1089" s="296"/>
      <c r="I1089" s="297" t="str">
        <f>IF(トイ・販促!N103=0,"",トイ・販促!E103)</f>
        <v/>
      </c>
      <c r="J1089" s="298" t="str">
        <f>IFERROR(IF(トイ・販促!N103=0,"",トイ・販促!N103),"")</f>
        <v/>
      </c>
      <c r="K1089" s="296"/>
      <c r="L1089" s="296"/>
      <c r="M1089" s="296"/>
      <c r="N1089" s="296"/>
      <c r="O1089" s="296"/>
      <c r="P1089" s="296"/>
      <c r="Q1089" s="296"/>
      <c r="R1089" s="296"/>
      <c r="S1089" s="273">
        <v>1088</v>
      </c>
    </row>
    <row r="1090" spans="1:19" ht="15.75">
      <c r="A1090" s="274" t="str">
        <f>IFERROR(IF(J1090&lt;&gt;"",MAX($A$1:A1089)+1,""),"")</f>
        <v/>
      </c>
      <c r="B1090" s="275" t="str">
        <f>IFERROR(IF(J1090="","",_xlfn.CONCAT($Y$2,_xlfn.CONCAT(IF(LEN(ドッグキャリー!$K$2)=1,0,""),ドッグキャリー!$K$2,_xlfn.CONCAT(IF(LEN(ドッグキャリー!$N$2)=1,0,""),ドッグキャリー!$N$2)))),"")</f>
        <v/>
      </c>
      <c r="C1090" s="295"/>
      <c r="D1090" s="295"/>
      <c r="E1090" s="295"/>
      <c r="F1090" s="296"/>
      <c r="G1090" s="296"/>
      <c r="H1090" s="296"/>
      <c r="I1090" s="297" t="str">
        <f>IF(トイ・販促!N104=0,"",トイ・販促!E104)</f>
        <v/>
      </c>
      <c r="J1090" s="298" t="str">
        <f>IFERROR(IF(トイ・販促!N104=0,"",トイ・販促!N104),"")</f>
        <v/>
      </c>
      <c r="K1090" s="296"/>
      <c r="L1090" s="296"/>
      <c r="M1090" s="296"/>
      <c r="N1090" s="296"/>
      <c r="O1090" s="296"/>
      <c r="P1090" s="296"/>
      <c r="Q1090" s="296"/>
      <c r="R1090" s="296"/>
      <c r="S1090" s="273">
        <v>1089</v>
      </c>
    </row>
    <row r="1091" spans="1:19" ht="15.75">
      <c r="A1091" s="274" t="str">
        <f>IFERROR(IF(J1091&lt;&gt;"",MAX($A$1:A1090)+1,""),"")</f>
        <v/>
      </c>
      <c r="B1091" s="275" t="str">
        <f>IFERROR(IF(J1091="","",_xlfn.CONCAT($Y$2,_xlfn.CONCAT(IF(LEN(ドッグキャリー!$K$2)=1,0,""),ドッグキャリー!$K$2,_xlfn.CONCAT(IF(LEN(ドッグキャリー!$N$2)=1,0,""),ドッグキャリー!$N$2)))),"")</f>
        <v/>
      </c>
      <c r="C1091" s="295"/>
      <c r="D1091" s="295"/>
      <c r="E1091" s="295"/>
      <c r="F1091" s="296"/>
      <c r="G1091" s="296"/>
      <c r="H1091" s="296"/>
      <c r="I1091" s="297" t="str">
        <f>IF(トイ・販促!N105=0,"",トイ・販促!E105)</f>
        <v/>
      </c>
      <c r="J1091" s="298" t="str">
        <f>IFERROR(IF(トイ・販促!N105=0,"",トイ・販促!N105),"")</f>
        <v/>
      </c>
      <c r="K1091" s="296"/>
      <c r="L1091" s="296"/>
      <c r="M1091" s="296"/>
      <c r="N1091" s="296"/>
      <c r="O1091" s="296"/>
      <c r="P1091" s="296"/>
      <c r="Q1091" s="296"/>
      <c r="R1091" s="296"/>
      <c r="S1091" s="273">
        <v>1090</v>
      </c>
    </row>
    <row r="1092" spans="1:19" ht="15.75">
      <c r="A1092" s="274" t="str">
        <f>IFERROR(IF(J1092&lt;&gt;"",MAX($A$1:A1091)+1,""),"")</f>
        <v/>
      </c>
      <c r="B1092" s="275" t="str">
        <f>IFERROR(IF(J1092="","",_xlfn.CONCAT($Y$2,_xlfn.CONCAT(IF(LEN(ドッグキャリー!$K$2)=1,0,""),ドッグキャリー!$K$2,_xlfn.CONCAT(IF(LEN(ドッグキャリー!$N$2)=1,0,""),ドッグキャリー!$N$2)))),"")</f>
        <v/>
      </c>
      <c r="C1092" s="295"/>
      <c r="D1092" s="295"/>
      <c r="E1092" s="295"/>
      <c r="F1092" s="296"/>
      <c r="G1092" s="296"/>
      <c r="H1092" s="296"/>
      <c r="I1092" s="297"/>
      <c r="J1092" s="298"/>
      <c r="K1092" s="296"/>
      <c r="L1092" s="296"/>
      <c r="M1092" s="296"/>
      <c r="N1092" s="296"/>
      <c r="O1092" s="296"/>
      <c r="P1092" s="296"/>
      <c r="Q1092" s="296"/>
      <c r="R1092" s="296"/>
      <c r="S1092" s="273">
        <v>1091</v>
      </c>
    </row>
    <row r="1093" spans="1:19" ht="15.75">
      <c r="A1093" s="274" t="str">
        <f>IFERROR(IF(J1093&lt;&gt;"",MAX($A$1:A1092)+1,""),"")</f>
        <v/>
      </c>
      <c r="B1093" s="275" t="str">
        <f>IFERROR(IF(J1093="","",_xlfn.CONCAT($Y$2,_xlfn.CONCAT(IF(LEN(ドッグキャリー!$K$2)=1,0,""),ドッグキャリー!$K$2,_xlfn.CONCAT(IF(LEN(ドッグキャリー!$N$2)=1,0,""),ドッグキャリー!$N$2)))),"")</f>
        <v/>
      </c>
      <c r="C1093" s="295"/>
      <c r="D1093" s="295"/>
      <c r="E1093" s="295"/>
      <c r="F1093" s="296"/>
      <c r="G1093" s="296"/>
      <c r="H1093" s="296"/>
      <c r="I1093" s="297"/>
      <c r="J1093" s="298"/>
      <c r="K1093" s="211"/>
      <c r="L1093" s="211"/>
      <c r="M1093" s="211"/>
      <c r="N1093" s="211"/>
      <c r="O1093" s="211"/>
      <c r="P1093" s="211"/>
      <c r="Q1093" s="211"/>
      <c r="R1093" s="211"/>
      <c r="S1093" s="273">
        <v>1092</v>
      </c>
    </row>
    <row r="1094" spans="1:19" ht="15.75">
      <c r="A1094" s="274" t="str">
        <f>IFERROR(IF(J1094&lt;&gt;"",MAX($A$1:A1093)+1,""),"")</f>
        <v/>
      </c>
      <c r="B1094" s="275" t="str">
        <f>IFERROR(IF(J1094="","",_xlfn.CONCAT($Y$2,_xlfn.CONCAT(IF(LEN(ドッグキャリー!$K$2)=1,0,""),ドッグキャリー!$K$2,_xlfn.CONCAT(IF(LEN(ドッグキャリー!$N$2)=1,0,""),ドッグキャリー!$N$2)))),"")</f>
        <v/>
      </c>
      <c r="C1094" s="295"/>
      <c r="D1094" s="295"/>
      <c r="E1094" s="295"/>
      <c r="F1094" s="296"/>
      <c r="G1094" s="296"/>
      <c r="H1094" s="296"/>
      <c r="I1094" s="297"/>
      <c r="J1094" s="298"/>
      <c r="K1094" s="211"/>
      <c r="L1094" s="211"/>
      <c r="M1094" s="211"/>
      <c r="N1094" s="211"/>
      <c r="O1094" s="211"/>
      <c r="P1094" s="211"/>
      <c r="Q1094" s="211"/>
      <c r="R1094" s="211"/>
      <c r="S1094" s="273">
        <v>1093</v>
      </c>
    </row>
    <row r="1095" spans="1:19" ht="15.75">
      <c r="A1095" s="274" t="str">
        <f>IFERROR(IF(J1095&lt;&gt;"",MAX($A$1:A1094)+1,""),"")</f>
        <v/>
      </c>
      <c r="B1095" s="275" t="str">
        <f>IFERROR(IF(J1095="","",_xlfn.CONCAT($Y$2,_xlfn.CONCAT(IF(LEN(ドッグキャリー!$K$2)=1,0,""),ドッグキャリー!$K$2,_xlfn.CONCAT(IF(LEN(ドッグキャリー!$N$2)=1,0,""),ドッグキャリー!$N$2)))),"")</f>
        <v/>
      </c>
      <c r="C1095" s="295"/>
      <c r="D1095" s="295"/>
      <c r="E1095" s="295"/>
      <c r="F1095" s="296"/>
      <c r="G1095" s="296"/>
      <c r="H1095" s="296"/>
      <c r="I1095" s="297"/>
      <c r="J1095" s="298"/>
      <c r="K1095" s="211"/>
      <c r="L1095" s="211"/>
      <c r="M1095" s="211"/>
      <c r="N1095" s="211"/>
      <c r="O1095" s="211"/>
      <c r="P1095" s="211"/>
      <c r="Q1095" s="211"/>
      <c r="R1095" s="211"/>
      <c r="S1095" s="273">
        <v>1094</v>
      </c>
    </row>
    <row r="1096" spans="1:19" ht="15.75">
      <c r="A1096" s="274" t="str">
        <f>IFERROR(IF(J1096&lt;&gt;"",MAX($A$1:A1095)+1,""),"")</f>
        <v/>
      </c>
      <c r="B1096" s="275" t="str">
        <f>IFERROR(IF(J1096="","",_xlfn.CONCAT($Y$2,_xlfn.CONCAT(IF(LEN(ドッグキャリー!$K$2)=1,0,""),ドッグキャリー!$K$2,_xlfn.CONCAT(IF(LEN(ドッグキャリー!$N$2)=1,0,""),ドッグキャリー!$N$2)))),"")</f>
        <v/>
      </c>
      <c r="C1096" s="295"/>
      <c r="D1096" s="295"/>
      <c r="E1096" s="295"/>
      <c r="F1096" s="296"/>
      <c r="G1096" s="296"/>
      <c r="H1096" s="296"/>
      <c r="I1096" s="297"/>
      <c r="J1096" s="298"/>
      <c r="K1096" s="211"/>
      <c r="L1096" s="211"/>
      <c r="M1096" s="211"/>
      <c r="N1096" s="211"/>
      <c r="O1096" s="211"/>
      <c r="P1096" s="211"/>
      <c r="Q1096" s="211"/>
      <c r="R1096" s="211"/>
      <c r="S1096" s="273">
        <v>1095</v>
      </c>
    </row>
    <row r="1097" spans="1:19" ht="15.75">
      <c r="A1097" s="274" t="str">
        <f>IFERROR(IF(J1097&lt;&gt;"",MAX($A$1:A1096)+1,""),"")</f>
        <v/>
      </c>
      <c r="B1097" s="275" t="str">
        <f>IFERROR(IF(J1097="","",_xlfn.CONCAT($Y$2,_xlfn.CONCAT(IF(LEN(ドッグキャリー!$K$2)=1,0,""),ドッグキャリー!$K$2,_xlfn.CONCAT(IF(LEN(ドッグキャリー!$N$2)=1,0,""),ドッグキャリー!$N$2)))),"")</f>
        <v/>
      </c>
      <c r="C1097" s="295"/>
      <c r="D1097" s="295"/>
      <c r="E1097" s="295"/>
      <c r="F1097" s="296"/>
      <c r="G1097" s="296"/>
      <c r="H1097" s="296"/>
      <c r="I1097" s="297"/>
      <c r="J1097" s="298"/>
      <c r="K1097" s="211"/>
      <c r="L1097" s="211"/>
      <c r="M1097" s="211"/>
      <c r="N1097" s="211"/>
      <c r="O1097" s="211"/>
      <c r="P1097" s="211"/>
      <c r="Q1097" s="211"/>
      <c r="R1097" s="211"/>
      <c r="S1097" s="273">
        <v>1096</v>
      </c>
    </row>
    <row r="1098" spans="1:19" ht="15.75">
      <c r="A1098" s="274" t="str">
        <f>IFERROR(IF(J1098&lt;&gt;"",MAX($A$1:A1097)+1,""),"")</f>
        <v/>
      </c>
      <c r="B1098" s="275" t="str">
        <f>IFERROR(IF(J1098="","",_xlfn.CONCAT($Y$2,_xlfn.CONCAT(IF(LEN(ドッグキャリー!$K$2)=1,0,""),ドッグキャリー!$K$2,_xlfn.CONCAT(IF(LEN(ドッグキャリー!$N$2)=1,0,""),ドッグキャリー!$N$2)))),"")</f>
        <v/>
      </c>
      <c r="C1098" s="295"/>
      <c r="D1098" s="295"/>
      <c r="E1098" s="295"/>
      <c r="F1098" s="296"/>
      <c r="G1098" s="296"/>
      <c r="H1098" s="296"/>
      <c r="I1098" s="297"/>
      <c r="J1098" s="298"/>
      <c r="K1098" s="211"/>
      <c r="L1098" s="211"/>
      <c r="M1098" s="211"/>
      <c r="N1098" s="211"/>
      <c r="O1098" s="211"/>
      <c r="P1098" s="211"/>
      <c r="Q1098" s="211"/>
      <c r="R1098" s="211"/>
      <c r="S1098" s="273">
        <v>1097</v>
      </c>
    </row>
    <row r="1099" spans="1:19" ht="15.75">
      <c r="A1099" s="274" t="str">
        <f>IFERROR(IF(J1099&lt;&gt;"",MAX($A$1:A1098)+1,""),"")</f>
        <v/>
      </c>
      <c r="B1099" s="275" t="str">
        <f>IFERROR(IF(J1099="","",_xlfn.CONCAT($Y$2,_xlfn.CONCAT(IF(LEN(ドッグキャリー!$K$2)=1,0,""),ドッグキャリー!$K$2,_xlfn.CONCAT(IF(LEN(ドッグキャリー!$N$2)=1,0,""),ドッグキャリー!$N$2)))),"")</f>
        <v/>
      </c>
      <c r="C1099" s="295"/>
      <c r="D1099" s="295"/>
      <c r="E1099" s="295"/>
      <c r="F1099" s="296"/>
      <c r="G1099" s="296"/>
      <c r="H1099" s="296"/>
      <c r="I1099" s="297"/>
      <c r="J1099" s="298"/>
      <c r="K1099" s="211"/>
      <c r="L1099" s="211"/>
      <c r="M1099" s="211"/>
      <c r="N1099" s="211"/>
      <c r="O1099" s="211"/>
      <c r="P1099" s="211"/>
      <c r="Q1099" s="211"/>
      <c r="R1099" s="211"/>
      <c r="S1099" s="273">
        <v>1098</v>
      </c>
    </row>
    <row r="1100" spans="1:19" ht="15.75">
      <c r="A1100" s="274" t="str">
        <f>IFERROR(IF(J1100&lt;&gt;"",MAX($A$1:A1099)+1,""),"")</f>
        <v/>
      </c>
      <c r="B1100" s="275" t="str">
        <f>IFERROR(IF(J1100="","",_xlfn.CONCAT($Y$2,_xlfn.CONCAT(IF(LEN(ドッグキャリー!$K$2)=1,0,""),ドッグキャリー!$K$2,_xlfn.CONCAT(IF(LEN(ドッグキャリー!$N$2)=1,0,""),ドッグキャリー!$N$2)))),"")</f>
        <v/>
      </c>
      <c r="C1100" s="295"/>
      <c r="D1100" s="295"/>
      <c r="E1100" s="295"/>
      <c r="F1100" s="296"/>
      <c r="G1100" s="296"/>
      <c r="H1100" s="296"/>
      <c r="I1100" s="297"/>
      <c r="J1100" s="298"/>
      <c r="K1100" s="211"/>
      <c r="L1100" s="211"/>
      <c r="M1100" s="211"/>
      <c r="N1100" s="211"/>
      <c r="O1100" s="211"/>
      <c r="P1100" s="211"/>
      <c r="Q1100" s="211"/>
      <c r="R1100" s="211"/>
      <c r="S1100" s="273">
        <v>1099</v>
      </c>
    </row>
    <row r="1101" spans="1:19" ht="15.75">
      <c r="A1101" s="274" t="str">
        <f>IFERROR(IF(J1101&lt;&gt;"",MAX($A$1:A1100)+1,""),"")</f>
        <v/>
      </c>
      <c r="B1101" s="275" t="str">
        <f>IFERROR(IF(J1101="","",_xlfn.CONCAT($Y$2,_xlfn.CONCAT(IF(LEN(ドッグキャリー!$K$2)=1,0,""),ドッグキャリー!$K$2,_xlfn.CONCAT(IF(LEN(ドッグキャリー!$N$2)=1,0,""),ドッグキャリー!$N$2)))),"")</f>
        <v/>
      </c>
      <c r="C1101" s="295"/>
      <c r="D1101" s="295"/>
      <c r="E1101" s="295"/>
      <c r="F1101" s="296"/>
      <c r="G1101" s="296"/>
      <c r="H1101" s="296"/>
      <c r="I1101" s="297"/>
      <c r="J1101" s="298"/>
      <c r="K1101" s="211"/>
      <c r="L1101" s="211"/>
      <c r="M1101" s="211"/>
      <c r="N1101" s="211"/>
      <c r="O1101" s="211"/>
      <c r="P1101" s="211"/>
      <c r="Q1101" s="211"/>
      <c r="R1101" s="211"/>
      <c r="S1101" s="273">
        <v>1100</v>
      </c>
    </row>
    <row r="1102" spans="1:19" ht="15.75">
      <c r="A1102" s="274" t="str">
        <f>IFERROR(IF(J1102&lt;&gt;"",MAX($A$1:A1101)+1,""),"")</f>
        <v/>
      </c>
      <c r="B1102" s="275" t="str">
        <f>IFERROR(IF(J1102="","",_xlfn.CONCAT($Y$2,_xlfn.CONCAT(IF(LEN(ドッグキャリー!$K$2)=1,0,""),ドッグキャリー!$K$2,_xlfn.CONCAT(IF(LEN(ドッグキャリー!$N$2)=1,0,""),ドッグキャリー!$N$2)))),"")</f>
        <v/>
      </c>
      <c r="C1102" s="295"/>
      <c r="D1102" s="295"/>
      <c r="E1102" s="295"/>
      <c r="F1102" s="296"/>
      <c r="G1102" s="296"/>
      <c r="H1102" s="296"/>
      <c r="I1102" s="297"/>
      <c r="J1102" s="298"/>
      <c r="S1102" s="273">
        <v>1101</v>
      </c>
    </row>
    <row r="1103" spans="1:19" ht="15.75">
      <c r="A1103" s="274" t="str">
        <f>IFERROR(IF(J1103&lt;&gt;"",MAX($A$1:A1102)+1,""),"")</f>
        <v/>
      </c>
      <c r="B1103" s="275" t="str">
        <f>IFERROR(IF(J1103="","",_xlfn.CONCAT($Y$2,_xlfn.CONCAT(IF(LEN(ドッグキャリー!$K$2)=1,0,""),ドッグキャリー!$K$2,_xlfn.CONCAT(IF(LEN(ドッグキャリー!$N$2)=1,0,""),ドッグキャリー!$N$2)))),"")</f>
        <v/>
      </c>
      <c r="C1103" s="295"/>
      <c r="D1103" s="295"/>
      <c r="E1103" s="295"/>
      <c r="F1103" s="296"/>
      <c r="G1103" s="296"/>
      <c r="H1103" s="296"/>
      <c r="I1103" s="297"/>
      <c r="J1103" s="298"/>
    </row>
    <row r="1104" spans="1:19" ht="15.75">
      <c r="A1104" s="274" t="str">
        <f>IFERROR(IF(J1104&lt;&gt;"",MAX($A$1:A1103)+1,""),"")</f>
        <v/>
      </c>
      <c r="B1104" s="275" t="str">
        <f>IFERROR(IF(J1104="","",_xlfn.CONCAT($Y$2,_xlfn.CONCAT(IF(LEN(ドッグキャリー!$K$2)=1,0,""),ドッグキャリー!$K$2,_xlfn.CONCAT(IF(LEN(ドッグキャリー!$N$2)=1,0,""),ドッグキャリー!$N$2)))),"")</f>
        <v/>
      </c>
      <c r="C1104" s="295"/>
      <c r="D1104" s="295"/>
      <c r="E1104" s="295"/>
      <c r="F1104" s="296"/>
      <c r="G1104" s="296"/>
      <c r="H1104" s="296"/>
      <c r="I1104" s="297"/>
      <c r="J1104" s="298"/>
    </row>
    <row r="1105" spans="1:10" ht="15.75">
      <c r="A1105" s="274" t="str">
        <f>IFERROR(IF(J1105&lt;&gt;"",MAX($A$1:A1104)+1,""),"")</f>
        <v/>
      </c>
      <c r="B1105" s="275" t="str">
        <f>IFERROR(IF(J1105="","",_xlfn.CONCAT($Y$2,_xlfn.CONCAT(IF(LEN(ドッグキャリー!$K$2)=1,0,""),ドッグキャリー!$K$2,_xlfn.CONCAT(IF(LEN(ドッグキャリー!$N$2)=1,0,""),ドッグキャリー!$N$2)))),"")</f>
        <v/>
      </c>
      <c r="C1105" s="295"/>
      <c r="D1105" s="295"/>
      <c r="E1105" s="295"/>
      <c r="F1105" s="296"/>
      <c r="G1105" s="296"/>
      <c r="H1105" s="296"/>
      <c r="I1105" s="297"/>
      <c r="J1105" s="298"/>
    </row>
    <row r="1106" spans="1:10" ht="15.75">
      <c r="A1106" s="274" t="str">
        <f>IFERROR(IF(J1106&lt;&gt;"",MAX($A$1:A1105)+1,""),"")</f>
        <v/>
      </c>
      <c r="B1106" s="275" t="str">
        <f>IFERROR(IF(J1106="","",_xlfn.CONCAT($Y$2,_xlfn.CONCAT(IF(LEN(ドッグキャリー!$K$2)=1,0,""),ドッグキャリー!$K$2,_xlfn.CONCAT(IF(LEN(ドッグキャリー!$N$2)=1,0,""),ドッグキャリー!$N$2)))),"")</f>
        <v/>
      </c>
      <c r="C1106" s="295"/>
      <c r="D1106" s="295"/>
      <c r="E1106" s="295"/>
      <c r="F1106" s="296"/>
      <c r="G1106" s="296"/>
      <c r="H1106" s="296"/>
      <c r="I1106" s="297"/>
      <c r="J1106" s="298"/>
    </row>
    <row r="1107" spans="1:10" ht="15.75">
      <c r="A1107" s="274" t="str">
        <f>IFERROR(IF(J1107&lt;&gt;"",MAX($A$1:A1106)+1,""),"")</f>
        <v/>
      </c>
      <c r="B1107" s="275" t="str">
        <f>IFERROR(IF(J1107="","",_xlfn.CONCAT($Y$2,_xlfn.CONCAT(IF(LEN(ドッグキャリー!$K$2)=1,0,""),ドッグキャリー!$K$2,_xlfn.CONCAT(IF(LEN(ドッグキャリー!$N$2)=1,0,""),ドッグキャリー!$N$2)))),"")</f>
        <v/>
      </c>
      <c r="C1107" s="295"/>
      <c r="D1107" s="295"/>
      <c r="E1107" s="295"/>
      <c r="F1107" s="296"/>
      <c r="G1107" s="296"/>
      <c r="H1107" s="296"/>
      <c r="I1107" s="297"/>
      <c r="J1107" s="298"/>
    </row>
  </sheetData>
  <phoneticPr fontId="37"/>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96281-5573-EE4B-8A53-EB3225DB16C4}">
  <sheetPr codeName="Sheet9"/>
  <dimension ref="A1:Q100"/>
  <sheetViews>
    <sheetView zoomScale="125" zoomScaleNormal="100" workbookViewId="0">
      <selection activeCell="A2" sqref="A2"/>
    </sheetView>
  </sheetViews>
  <sheetFormatPr defaultColWidth="11" defaultRowHeight="13.5"/>
  <cols>
    <col min="8" max="8" width="15.875" style="90" bestFit="1" customWidth="1"/>
    <col min="10" max="10" width="19.375" customWidth="1"/>
  </cols>
  <sheetData>
    <row r="1" spans="1:17">
      <c r="A1" s="80" t="s">
        <v>740</v>
      </c>
      <c r="B1" s="80" t="s">
        <v>741</v>
      </c>
      <c r="C1" s="80" t="s">
        <v>742</v>
      </c>
      <c r="D1" s="80" t="s">
        <v>743</v>
      </c>
      <c r="E1" s="80" t="s">
        <v>744</v>
      </c>
      <c r="F1" s="80" t="s">
        <v>745</v>
      </c>
      <c r="G1" s="80" t="s">
        <v>746</v>
      </c>
      <c r="H1" s="89" t="s">
        <v>747</v>
      </c>
      <c r="I1" s="80" t="s">
        <v>748</v>
      </c>
      <c r="J1" s="80" t="s">
        <v>749</v>
      </c>
      <c r="K1" s="80" t="s">
        <v>750</v>
      </c>
      <c r="L1" s="80" t="s">
        <v>751</v>
      </c>
      <c r="M1" s="80" t="s">
        <v>752</v>
      </c>
      <c r="N1" s="80" t="s">
        <v>753</v>
      </c>
      <c r="O1" s="80" t="s">
        <v>754</v>
      </c>
      <c r="P1" s="80" t="s">
        <v>755</v>
      </c>
      <c r="Q1" s="80" t="s">
        <v>756</v>
      </c>
    </row>
    <row r="2" spans="1:17">
      <c r="A2" t="str">
        <f>IFERROR(VLOOKUP('Xlookup set'!$S2,'Xlookup set'!$A$1:$R$1200,2,FALSE),"")</f>
        <v/>
      </c>
      <c r="B2" t="str">
        <f>IF(I2&lt;&gt;"",ドッグキャリー!$I$2,"")</f>
        <v/>
      </c>
      <c r="C2" t="str">
        <f t="shared" ref="C2:C3" si="0">IF(I2&lt;&gt;"",1,"")</f>
        <v/>
      </c>
      <c r="D2" t="str">
        <f t="shared" ref="D2:D3" si="1">IF(I2&lt;&gt;"",1,"")</f>
        <v/>
      </c>
      <c r="H2" s="90" t="str">
        <f>IFERROR(IF(VLOOKUP('Xlookup set'!$S2,'Xlookup set'!$A$1:$R$1200,9,FALSE)=0,"",VLOOKUP('Xlookup set'!$S2,'Xlookup set'!$A$1:$R$1200,9,FALSE)),"")</f>
        <v/>
      </c>
      <c r="I2" t="str">
        <f>IFERROR(IF(VLOOKUP('Xlookup set'!$S2,'Xlookup set'!$A$1:$R$1200,10,FALSE)=0,"",VLOOKUP('Xlookup set'!$S2,'Xlookup set'!$A$1:$R$1200,10,FALSE)),"")</f>
        <v/>
      </c>
      <c r="J2" t="str">
        <f>IFERROR(IF(VLOOKUP('Xlookup set'!$S2,'Xlookup set'!$A$1:$R$1200,11,FALSE)=0,"",VLOOKUP('Xlookup set'!$S2,'Xlookup set'!$A$1:$R$1200,11,FALSE)),"")</f>
        <v/>
      </c>
      <c r="K2" t="str">
        <f>IFERROR(IF(VLOOKUP('Xlookup set'!$S2,'Xlookup set'!$A$1:$R$1200,12,FALSE)=0,"",VLOOKUP('Xlookup set'!$S2,'Xlookup set'!$A$1:$R$1200,12,FALSE)),"")</f>
        <v/>
      </c>
      <c r="L2" t="str">
        <f>IFERROR(IF(VLOOKUP('Xlookup set'!$S2,'Xlookup set'!$A$1:$R$1200,13,FALSE)=0,"",VLOOKUP('Xlookup set'!$S2,'Xlookup set'!$A$1:$R$1200,13,FALSE)),"")</f>
        <v/>
      </c>
      <c r="M2" t="str">
        <f>IFERROR(IF(VLOOKUP('Xlookup set'!$S2,'Xlookup set'!$A$1:$R$1200,14,FALSE)=0,"",VLOOKUP('Xlookup set'!$S2,'Xlookup set'!$A$1:$R$1200,14,FALSE)),"")</f>
        <v/>
      </c>
      <c r="N2" t="str">
        <f>IFERROR(IF(VLOOKUP('Xlookup set'!$S2,'Xlookup set'!$A$1:$R$1200,15,FALSE)=0,"",VLOOKUP('Xlookup set'!$S2,'Xlookup set'!$A$1:$R$1200,15,FALSE)),"")</f>
        <v/>
      </c>
      <c r="O2" t="str">
        <f>IFERROR(IF(VLOOKUP('Xlookup set'!$S2,'Xlookup set'!$A$1:$R$1200,16,FALSE)=0,"",VLOOKUP('Xlookup set'!$S2,'Xlookup set'!$A$1:$R$1200,16,FALSE)),"")</f>
        <v/>
      </c>
      <c r="P2" t="str">
        <f t="array" aca="1" ref="P2" ca="1">IFERROR(Y2IF(VLOOKUP('Xlookup set'!$S2,'Xlookup set'!$A$1:$R$1200,17,FALSE)=0,"",VLOOKUP('Xlookup set'!$S2,'Xlookup set'!$A$1:$R$1200,17,FALSE)),"")</f>
        <v/>
      </c>
      <c r="Q2" t="str">
        <f>IFERROR(IF(VLOOKUP('Xlookup set'!$S2,'Xlookup set'!$A$1:$R$1200,18,FALSE)=0,"",VLOOKUP('Xlookup set'!$S2,'Xlookup set'!$A$1:$R$1200,18,FALSE)),"")</f>
        <v/>
      </c>
    </row>
    <row r="3" spans="1:17">
      <c r="A3" t="str">
        <f>IFERROR(VLOOKUP('Xlookup set'!$S3,'Xlookup set'!$A$1:$R$1200,2,FALSE),"")</f>
        <v/>
      </c>
      <c r="B3" t="str">
        <f>IF(I3&lt;&gt;"",ドッグキャリー!$I$2,"")</f>
        <v/>
      </c>
      <c r="C3" t="str">
        <f t="shared" si="0"/>
        <v/>
      </c>
      <c r="D3" t="str">
        <f t="shared" si="1"/>
        <v/>
      </c>
      <c r="H3" s="90" t="str">
        <f>IFERROR(IF(VLOOKUP('Xlookup set'!$S3,'Xlookup set'!$A$1:$R$1200,9,FALSE)=0,"",VLOOKUP('Xlookup set'!$S3,'Xlookup set'!$A$1:$R$1200,9,FALSE)),"")</f>
        <v/>
      </c>
      <c r="I3" t="str">
        <f>IFERROR(IF(VLOOKUP('Xlookup set'!$S3,'Xlookup set'!$A$1:$R$1200,10,FALSE)=0,"",VLOOKUP('Xlookup set'!$S3,'Xlookup set'!$A$1:$R$1200,10,FALSE)),"")</f>
        <v/>
      </c>
      <c r="J3" t="str">
        <f>IFERROR(IF(VLOOKUP('Xlookup set'!$S3,'Xlookup set'!$A$1:$R$1200,11,FALSE)=0,"",VLOOKUP('Xlookup set'!$S3,'Xlookup set'!$A$1:$R$1200,11,FALSE)),"")</f>
        <v/>
      </c>
      <c r="K3" t="str">
        <f>IFERROR(IF(VLOOKUP('Xlookup set'!$S3,'Xlookup set'!$A$1:$R$1200,12,FALSE)=0,"",VLOOKUP('Xlookup set'!$S3,'Xlookup set'!$A$1:$R$1200,12,FALSE)),"")</f>
        <v/>
      </c>
      <c r="L3" t="str">
        <f>IFERROR(IF(VLOOKUP('Xlookup set'!$S3,'Xlookup set'!$A$1:$R$1200,13,FALSE)=0,"",VLOOKUP('Xlookup set'!$S3,'Xlookup set'!$A$1:$R$1200,13,FALSE)),"")</f>
        <v/>
      </c>
      <c r="M3" t="str">
        <f>IFERROR(IF(VLOOKUP('Xlookup set'!$S3,'Xlookup set'!$A$1:$R$1200,14,FALSE)=0,"",VLOOKUP('Xlookup set'!$S3,'Xlookup set'!$A$1:$R$1200,14,FALSE)),"")</f>
        <v/>
      </c>
      <c r="N3" t="str">
        <f>IFERROR(IF(VLOOKUP('Xlookup set'!$S3,'Xlookup set'!$A$1:$R$1200,15,FALSE)=0,"",VLOOKUP('Xlookup set'!$S3,'Xlookup set'!$A$1:$R$1200,15,FALSE)),"")</f>
        <v/>
      </c>
      <c r="O3" t="str">
        <f>IFERROR(IF(VLOOKUP('Xlookup set'!$S3,'Xlookup set'!$A$1:$R$1200,16,FALSE)=0,"",VLOOKUP('Xlookup set'!$S3,'Xlookup set'!$A$1:$R$1200,16,FALSE)),"")</f>
        <v/>
      </c>
      <c r="P3" t="str">
        <f t="array" aca="1" ref="P3" ca="1">IFERROR(Y2IF(VLOOKUP('Xlookup set'!$S3,'Xlookup set'!$A$1:$R$1200,17,FALSE)=0,"",VLOOKUP('Xlookup set'!$S3,'Xlookup set'!$A$1:$R$1200,17,FALSE)),"")</f>
        <v/>
      </c>
      <c r="Q3" t="str">
        <f>IFERROR(IF(VLOOKUP('Xlookup set'!$S3,'Xlookup set'!$A$1:$R$1200,18,FALSE)=0,"",VLOOKUP('Xlookup set'!$S3,'Xlookup set'!$A$1:$R$1200,18,FALSE)),"")</f>
        <v/>
      </c>
    </row>
    <row r="4" spans="1:17">
      <c r="A4" t="str">
        <f>IFERROR(VLOOKUP('Xlookup set'!$S4,'Xlookup set'!$A$1:$R$1200,2,FALSE),"")</f>
        <v/>
      </c>
      <c r="B4" t="str">
        <f>IF(I4&lt;&gt;"",ドッグキャリー!$I$2,"")</f>
        <v/>
      </c>
      <c r="C4" t="str">
        <f>IF(I4&lt;&gt;"",1,"")</f>
        <v/>
      </c>
      <c r="D4" t="str">
        <f>IF(I4&lt;&gt;"",1,"")</f>
        <v/>
      </c>
      <c r="H4" s="90" t="str">
        <f>IFERROR(IF(VLOOKUP('Xlookup set'!$S4,'Xlookup set'!$A$1:$R$1200,9,FALSE)=0,"",VLOOKUP('Xlookup set'!$S4,'Xlookup set'!$A$1:$R$1200,9,FALSE)),"")</f>
        <v/>
      </c>
      <c r="I4" t="str">
        <f>IFERROR(IF(VLOOKUP('Xlookup set'!$S4,'Xlookup set'!$A$1:$R$1200,10,FALSE)=0,"",VLOOKUP('Xlookup set'!$S4,'Xlookup set'!$A$1:$R$1200,10,FALSE)),"")</f>
        <v/>
      </c>
      <c r="J4" t="str">
        <f>IFERROR(IF(VLOOKUP('Xlookup set'!$S4,'Xlookup set'!$A$1:$R$1200,11,FALSE)=0,"",VLOOKUP('Xlookup set'!$S4,'Xlookup set'!$A$1:$R$1200,11,FALSE)),"")</f>
        <v/>
      </c>
      <c r="K4" t="str">
        <f>IFERROR(IF(VLOOKUP('Xlookup set'!$S4,'Xlookup set'!$A$1:$R$1200,12,FALSE)=0,"",VLOOKUP('Xlookup set'!$S4,'Xlookup set'!$A$1:$R$1200,12,FALSE)),"")</f>
        <v/>
      </c>
      <c r="L4" t="str">
        <f>IFERROR(IF(VLOOKUP('Xlookup set'!$S4,'Xlookup set'!$A$1:$R$1200,13,FALSE)=0,"",VLOOKUP('Xlookup set'!$S4,'Xlookup set'!$A$1:$R$1200,13,FALSE)),"")</f>
        <v/>
      </c>
      <c r="M4" t="str">
        <f>IFERROR(IF(VLOOKUP('Xlookup set'!$S4,'Xlookup set'!$A$1:$R$1200,14,FALSE)=0,"",VLOOKUP('Xlookup set'!$S4,'Xlookup set'!$A$1:$R$1200,14,FALSE)),"")</f>
        <v/>
      </c>
      <c r="N4" t="str">
        <f>IFERROR(IF(VLOOKUP('Xlookup set'!$S4,'Xlookup set'!$A$1:$R$1200,15,FALSE)=0,"",VLOOKUP('Xlookup set'!$S4,'Xlookup set'!$A$1:$R$1200,15,FALSE)),"")</f>
        <v/>
      </c>
      <c r="O4" t="str">
        <f>IFERROR(IF(VLOOKUP('Xlookup set'!$S4,'Xlookup set'!$A$1:$R$1200,16,FALSE)=0,"",VLOOKUP('Xlookup set'!$S4,'Xlookup set'!$A$1:$R$1200,16,FALSE)),"")</f>
        <v/>
      </c>
      <c r="P4" t="str">
        <f t="array" aca="1" ref="P4" ca="1">IFERROR(Y2IF(VLOOKUP('Xlookup set'!$S4,'Xlookup set'!$A$1:$R$1200,17,FALSE)=0,"",VLOOKUP('Xlookup set'!$S4,'Xlookup set'!$A$1:$R$1200,17,FALSE)),"")</f>
        <v/>
      </c>
      <c r="Q4" t="str">
        <f>IFERROR(IF(VLOOKUP('Xlookup set'!$S4,'Xlookup set'!$A$1:$R$1200,18,FALSE)=0,"",VLOOKUP('Xlookup set'!$S4,'Xlookup set'!$A$1:$R$1200,18,FALSE)),"")</f>
        <v/>
      </c>
    </row>
    <row r="5" spans="1:17">
      <c r="A5" t="str">
        <f>IFERROR(VLOOKUP('Xlookup set'!$S5,'Xlookup set'!$A$1:$R$1200,2,FALSE),"")</f>
        <v/>
      </c>
      <c r="B5" t="str">
        <f>IF(I5&lt;&gt;"",ドッグキャリー!$I$2,"")</f>
        <v/>
      </c>
      <c r="C5" t="str">
        <f t="shared" ref="C5:C68" si="2">IF(I5&lt;&gt;"",1,"")</f>
        <v/>
      </c>
      <c r="D5" t="str">
        <f t="shared" ref="D5:D68" si="3">IF(I5&lt;&gt;"",1,"")</f>
        <v/>
      </c>
      <c r="H5" s="90" t="str">
        <f>IFERROR(IF(VLOOKUP('Xlookup set'!$S5,'Xlookup set'!$A$1:$R$1200,9,FALSE)=0,"",VLOOKUP('Xlookup set'!$S5,'Xlookup set'!$A$1:$R$1200,9,FALSE)),"")</f>
        <v/>
      </c>
      <c r="I5" t="str">
        <f>IFERROR(IF(VLOOKUP('Xlookup set'!$S5,'Xlookup set'!$A$1:$R$1200,10,FALSE)=0,"",VLOOKUP('Xlookup set'!$S5,'Xlookup set'!$A$1:$R$1200,10,FALSE)),"")</f>
        <v/>
      </c>
      <c r="J5" t="str">
        <f>IFERROR(IF(VLOOKUP('Xlookup set'!$S5,'Xlookup set'!$A$1:$R$1200,11,FALSE)=0,"",VLOOKUP('Xlookup set'!$S5,'Xlookup set'!$A$1:$R$1200,11,FALSE)),"")</f>
        <v/>
      </c>
      <c r="K5" t="str">
        <f>IFERROR(IF(VLOOKUP('Xlookup set'!$S5,'Xlookup set'!$A$1:$R$1200,12,FALSE)=0,"",VLOOKUP('Xlookup set'!$S5,'Xlookup set'!$A$1:$R$1200,12,FALSE)),"")</f>
        <v/>
      </c>
      <c r="L5" t="str">
        <f>IFERROR(IF(VLOOKUP('Xlookup set'!$S5,'Xlookup set'!$A$1:$R$1200,13,FALSE)=0,"",VLOOKUP('Xlookup set'!$S5,'Xlookup set'!$A$1:$R$1200,13,FALSE)),"")</f>
        <v/>
      </c>
      <c r="M5" t="str">
        <f>IFERROR(IF(VLOOKUP('Xlookup set'!$S5,'Xlookup set'!$A$1:$R$1200,14,FALSE)=0,"",VLOOKUP('Xlookup set'!$S5,'Xlookup set'!$A$1:$R$1200,14,FALSE)),"")</f>
        <v/>
      </c>
      <c r="N5" t="str">
        <f>IFERROR(IF(VLOOKUP('Xlookup set'!$S5,'Xlookup set'!$A$1:$R$1200,15,FALSE)=0,"",VLOOKUP('Xlookup set'!$S5,'Xlookup set'!$A$1:$R$1200,15,FALSE)),"")</f>
        <v/>
      </c>
      <c r="O5" t="str">
        <f>IFERROR(IF(VLOOKUP('Xlookup set'!$S5,'Xlookup set'!$A$1:$R$1200,16,FALSE)=0,"",VLOOKUP('Xlookup set'!$S5,'Xlookup set'!$A$1:$R$1200,16,FALSE)),"")</f>
        <v/>
      </c>
      <c r="P5" t="str">
        <f t="array" aca="1" ref="P5" ca="1">IFERROR(Y2IF(VLOOKUP('Xlookup set'!$S5,'Xlookup set'!$A$1:$R$1200,17,FALSE)=0,"",VLOOKUP('Xlookup set'!$S5,'Xlookup set'!$A$1:$R$1200,17,FALSE)),"")</f>
        <v/>
      </c>
      <c r="Q5" t="str">
        <f>IFERROR(IF(VLOOKUP('Xlookup set'!$S5,'Xlookup set'!$A$1:$R$1200,18,FALSE)=0,"",VLOOKUP('Xlookup set'!$S5,'Xlookup set'!$A$1:$R$1200,18,FALSE)),"")</f>
        <v/>
      </c>
    </row>
    <row r="6" spans="1:17">
      <c r="A6" t="str">
        <f>IFERROR(VLOOKUP('Xlookup set'!$S6,'Xlookup set'!$A$1:$R$1200,2,FALSE),"")</f>
        <v/>
      </c>
      <c r="B6" t="str">
        <f>IF(I6&lt;&gt;"",ドッグキャリー!$I$2,"")</f>
        <v/>
      </c>
      <c r="C6" t="str">
        <f t="shared" si="2"/>
        <v/>
      </c>
      <c r="D6" t="str">
        <f t="shared" si="3"/>
        <v/>
      </c>
      <c r="H6" s="90" t="str">
        <f>IFERROR(IF(VLOOKUP('Xlookup set'!$S6,'Xlookup set'!$A$1:$R$1200,9,FALSE)=0,"",VLOOKUP('Xlookup set'!$S6,'Xlookup set'!$A$1:$R$1200,9,FALSE)),"")</f>
        <v/>
      </c>
      <c r="I6" t="str">
        <f>IFERROR(IF(VLOOKUP('Xlookup set'!$S6,'Xlookup set'!$A$1:$R$1200,10,FALSE)=0,"",VLOOKUP('Xlookup set'!$S6,'Xlookup set'!$A$1:$R$1200,10,FALSE)),"")</f>
        <v/>
      </c>
      <c r="J6" t="str">
        <f>IFERROR(IF(VLOOKUP('Xlookup set'!$S6,'Xlookup set'!$A$1:$R$1200,11,FALSE)=0,"",VLOOKUP('Xlookup set'!$S6,'Xlookup set'!$A$1:$R$1200,11,FALSE)),"")</f>
        <v/>
      </c>
      <c r="K6" t="str">
        <f>IFERROR(IF(VLOOKUP('Xlookup set'!$S6,'Xlookup set'!$A$1:$R$1200,12,FALSE)=0,"",VLOOKUP('Xlookup set'!$S6,'Xlookup set'!$A$1:$R$1200,12,FALSE)),"")</f>
        <v/>
      </c>
      <c r="L6" t="str">
        <f>IFERROR(IF(VLOOKUP('Xlookup set'!$S6,'Xlookup set'!$A$1:$R$1200,13,FALSE)=0,"",VLOOKUP('Xlookup set'!$S6,'Xlookup set'!$A$1:$R$1200,13,FALSE)),"")</f>
        <v/>
      </c>
      <c r="M6" t="str">
        <f>IFERROR(IF(VLOOKUP('Xlookup set'!$S6,'Xlookup set'!$A$1:$R$1200,14,FALSE)=0,"",VLOOKUP('Xlookup set'!$S6,'Xlookup set'!$A$1:$R$1200,14,FALSE)),"")</f>
        <v/>
      </c>
      <c r="N6" t="str">
        <f>IFERROR(IF(VLOOKUP('Xlookup set'!$S6,'Xlookup set'!$A$1:$R$1200,15,FALSE)=0,"",VLOOKUP('Xlookup set'!$S6,'Xlookup set'!$A$1:$R$1200,15,FALSE)),"")</f>
        <v/>
      </c>
      <c r="O6" t="str">
        <f>IFERROR(IF(VLOOKUP('Xlookup set'!$S6,'Xlookup set'!$A$1:$R$1200,16,FALSE)=0,"",VLOOKUP('Xlookup set'!$S6,'Xlookup set'!$A$1:$R$1200,16,FALSE)),"")</f>
        <v/>
      </c>
      <c r="P6" t="str">
        <f t="array" aca="1" ref="P6" ca="1">IFERROR(Y2IF(VLOOKUP('Xlookup set'!$S6,'Xlookup set'!$A$1:$R$1200,17,FALSE)=0,"",VLOOKUP('Xlookup set'!$S6,'Xlookup set'!$A$1:$R$1200,17,FALSE)),"")</f>
        <v/>
      </c>
      <c r="Q6" t="str">
        <f>IFERROR(IF(VLOOKUP('Xlookup set'!$S6,'Xlookup set'!$A$1:$R$1200,18,FALSE)=0,"",VLOOKUP('Xlookup set'!$S6,'Xlookup set'!$A$1:$R$1200,18,FALSE)),"")</f>
        <v/>
      </c>
    </row>
    <row r="7" spans="1:17">
      <c r="A7" t="str">
        <f>IFERROR(VLOOKUP('Xlookup set'!$S7,'Xlookup set'!$A$1:$R$1200,2,FALSE),"")</f>
        <v/>
      </c>
      <c r="B7" t="str">
        <f>IF(I7&lt;&gt;"",ドッグキャリー!$I$2,"")</f>
        <v/>
      </c>
      <c r="C7" t="str">
        <f t="shared" si="2"/>
        <v/>
      </c>
      <c r="D7" t="str">
        <f t="shared" si="3"/>
        <v/>
      </c>
      <c r="H7" s="90" t="str">
        <f>IFERROR(IF(VLOOKUP('Xlookup set'!$S7,'Xlookup set'!$A$1:$R$1200,9,FALSE)=0,"",VLOOKUP('Xlookup set'!$S7,'Xlookup set'!$A$1:$R$1200,9,FALSE)),"")</f>
        <v/>
      </c>
      <c r="I7" t="str">
        <f>IFERROR(IF(VLOOKUP('Xlookup set'!$S7,'Xlookup set'!$A$1:$R$1200,10,FALSE)=0,"",VLOOKUP('Xlookup set'!$S7,'Xlookup set'!$A$1:$R$1200,10,FALSE)),"")</f>
        <v/>
      </c>
      <c r="J7" t="str">
        <f>IFERROR(IF(VLOOKUP('Xlookup set'!$S7,'Xlookup set'!$A$1:$R$1200,11,FALSE)=0,"",VLOOKUP('Xlookup set'!$S7,'Xlookup set'!$A$1:$R$1200,11,FALSE)),"")</f>
        <v/>
      </c>
      <c r="K7" t="str">
        <f>IFERROR(IF(VLOOKUP('Xlookup set'!$S7,'Xlookup set'!$A$1:$R$1200,12,FALSE)=0,"",VLOOKUP('Xlookup set'!$S7,'Xlookup set'!$A$1:$R$1200,12,FALSE)),"")</f>
        <v/>
      </c>
      <c r="L7" t="str">
        <f>IFERROR(IF(VLOOKUP('Xlookup set'!$S7,'Xlookup set'!$A$1:$R$1200,13,FALSE)=0,"",VLOOKUP('Xlookup set'!$S7,'Xlookup set'!$A$1:$R$1200,13,FALSE)),"")</f>
        <v/>
      </c>
      <c r="M7" t="str">
        <f>IFERROR(IF(VLOOKUP('Xlookup set'!$S7,'Xlookup set'!$A$1:$R$1200,14,FALSE)=0,"",VLOOKUP('Xlookup set'!$S7,'Xlookup set'!$A$1:$R$1200,14,FALSE)),"")</f>
        <v/>
      </c>
      <c r="N7" t="str">
        <f>IFERROR(IF(VLOOKUP('Xlookup set'!$S7,'Xlookup set'!$A$1:$R$1200,15,FALSE)=0,"",VLOOKUP('Xlookup set'!$S7,'Xlookup set'!$A$1:$R$1200,15,FALSE)),"")</f>
        <v/>
      </c>
      <c r="O7" t="str">
        <f>IFERROR(IF(VLOOKUP('Xlookup set'!$S7,'Xlookup set'!$A$1:$R$1200,16,FALSE)=0,"",VLOOKUP('Xlookup set'!$S7,'Xlookup set'!$A$1:$R$1200,16,FALSE)),"")</f>
        <v/>
      </c>
      <c r="P7" t="str">
        <f t="array" aca="1" ref="P7" ca="1">IFERROR(Y2IF(VLOOKUP('Xlookup set'!$S7,'Xlookup set'!$A$1:$R$1200,17,FALSE)=0,"",VLOOKUP('Xlookup set'!$S7,'Xlookup set'!$A$1:$R$1200,17,FALSE)),"")</f>
        <v/>
      </c>
      <c r="Q7" t="str">
        <f>IFERROR(IF(VLOOKUP('Xlookup set'!$S7,'Xlookup set'!$A$1:$R$1200,18,FALSE)=0,"",VLOOKUP('Xlookup set'!$S7,'Xlookup set'!$A$1:$R$1200,18,FALSE)),"")</f>
        <v/>
      </c>
    </row>
    <row r="8" spans="1:17">
      <c r="A8" t="str">
        <f>IFERROR(VLOOKUP('Xlookup set'!$S8,'Xlookup set'!$A$1:$R$1200,2,FALSE),"")</f>
        <v/>
      </c>
      <c r="B8" t="str">
        <f>IF(I8&lt;&gt;"",ドッグキャリー!$I$2,"")</f>
        <v/>
      </c>
      <c r="C8" t="str">
        <f t="shared" si="2"/>
        <v/>
      </c>
      <c r="D8" t="str">
        <f t="shared" si="3"/>
        <v/>
      </c>
      <c r="H8" s="90" t="str">
        <f>IFERROR(IF(VLOOKUP('Xlookup set'!$S8,'Xlookup set'!$A$1:$R$1200,9,FALSE)=0,"",VLOOKUP('Xlookup set'!$S8,'Xlookup set'!$A$1:$R$1200,9,FALSE)),"")</f>
        <v/>
      </c>
      <c r="I8" t="str">
        <f>IFERROR(IF(VLOOKUP('Xlookup set'!$S8,'Xlookup set'!$A$1:$R$1200,10,FALSE)=0,"",VLOOKUP('Xlookup set'!$S8,'Xlookup set'!$A$1:$R$1200,10,FALSE)),"")</f>
        <v/>
      </c>
      <c r="J8" t="str">
        <f>IFERROR(IF(VLOOKUP('Xlookup set'!$S8,'Xlookup set'!$A$1:$R$1200,11,FALSE)=0,"",VLOOKUP('Xlookup set'!$S8,'Xlookup set'!$A$1:$R$1200,11,FALSE)),"")</f>
        <v/>
      </c>
      <c r="K8" t="str">
        <f>IFERROR(IF(VLOOKUP('Xlookup set'!$S8,'Xlookup set'!$A$1:$R$1200,12,FALSE)=0,"",VLOOKUP('Xlookup set'!$S8,'Xlookup set'!$A$1:$R$1200,12,FALSE)),"")</f>
        <v/>
      </c>
      <c r="L8" t="str">
        <f>IFERROR(IF(VLOOKUP('Xlookup set'!$S8,'Xlookup set'!$A$1:$R$1200,13,FALSE)=0,"",VLOOKUP('Xlookup set'!$S8,'Xlookup set'!$A$1:$R$1200,13,FALSE)),"")</f>
        <v/>
      </c>
      <c r="M8" t="str">
        <f>IFERROR(IF(VLOOKUP('Xlookup set'!$S8,'Xlookup set'!$A$1:$R$1200,14,FALSE)=0,"",VLOOKUP('Xlookup set'!$S8,'Xlookup set'!$A$1:$R$1200,14,FALSE)),"")</f>
        <v/>
      </c>
      <c r="N8" t="str">
        <f>IFERROR(IF(VLOOKUP('Xlookup set'!$S8,'Xlookup set'!$A$1:$R$1200,15,FALSE)=0,"",VLOOKUP('Xlookup set'!$S8,'Xlookup set'!$A$1:$R$1200,15,FALSE)),"")</f>
        <v/>
      </c>
      <c r="O8" t="str">
        <f>IFERROR(IF(VLOOKUP('Xlookup set'!$S8,'Xlookup set'!$A$1:$R$1200,16,FALSE)=0,"",VLOOKUP('Xlookup set'!$S8,'Xlookup set'!$A$1:$R$1200,16,FALSE)),"")</f>
        <v/>
      </c>
      <c r="P8" t="str">
        <f t="array" aca="1" ref="P8" ca="1">IFERROR(Y2IF(VLOOKUP('Xlookup set'!$S8,'Xlookup set'!$A$1:$R$1200,17,FALSE)=0,"",VLOOKUP('Xlookup set'!$S8,'Xlookup set'!$A$1:$R$1200,17,FALSE)),"")</f>
        <v/>
      </c>
      <c r="Q8" t="str">
        <f>IFERROR(IF(VLOOKUP('Xlookup set'!$S8,'Xlookup set'!$A$1:$R$1200,18,FALSE)=0,"",VLOOKUP('Xlookup set'!$S8,'Xlookup set'!$A$1:$R$1200,18,FALSE)),"")</f>
        <v/>
      </c>
    </row>
    <row r="9" spans="1:17">
      <c r="A9" t="str">
        <f>IFERROR(VLOOKUP('Xlookup set'!$S9,'Xlookup set'!$A$1:$R$1200,2,FALSE),"")</f>
        <v/>
      </c>
      <c r="B9" t="str">
        <f>IF(I9&lt;&gt;"",ドッグキャリー!$I$2,"")</f>
        <v/>
      </c>
      <c r="C9" t="str">
        <f t="shared" si="2"/>
        <v/>
      </c>
      <c r="D9" t="str">
        <f t="shared" si="3"/>
        <v/>
      </c>
      <c r="H9" s="90" t="str">
        <f>IFERROR(IF(VLOOKUP('Xlookup set'!$S9,'Xlookup set'!$A$1:$R$1200,9,FALSE)=0,"",VLOOKUP('Xlookup set'!$S9,'Xlookup set'!$A$1:$R$1200,9,FALSE)),"")</f>
        <v/>
      </c>
      <c r="I9" t="str">
        <f>IFERROR(IF(VLOOKUP('Xlookup set'!$S9,'Xlookup set'!$A$1:$R$1200,10,FALSE)=0,"",VLOOKUP('Xlookup set'!$S9,'Xlookup set'!$A$1:$R$1200,10,FALSE)),"")</f>
        <v/>
      </c>
      <c r="J9" t="str">
        <f>IFERROR(IF(VLOOKUP('Xlookup set'!$S9,'Xlookup set'!$A$1:$R$1200,11,FALSE)=0,"",VLOOKUP('Xlookup set'!$S9,'Xlookup set'!$A$1:$R$1200,11,FALSE)),"")</f>
        <v/>
      </c>
      <c r="K9" t="str">
        <f>IFERROR(IF(VLOOKUP('Xlookup set'!$S9,'Xlookup set'!$A$1:$R$1200,12,FALSE)=0,"",VLOOKUP('Xlookup set'!$S9,'Xlookup set'!$A$1:$R$1200,12,FALSE)),"")</f>
        <v/>
      </c>
      <c r="L9" t="str">
        <f>IFERROR(IF(VLOOKUP('Xlookup set'!$S9,'Xlookup set'!$A$1:$R$1200,13,FALSE)=0,"",VLOOKUP('Xlookup set'!$S9,'Xlookup set'!$A$1:$R$1200,13,FALSE)),"")</f>
        <v/>
      </c>
      <c r="M9" t="str">
        <f>IFERROR(IF(VLOOKUP('Xlookup set'!$S9,'Xlookup set'!$A$1:$R$1200,14,FALSE)=0,"",VLOOKUP('Xlookup set'!$S9,'Xlookup set'!$A$1:$R$1200,14,FALSE)),"")</f>
        <v/>
      </c>
      <c r="N9" t="str">
        <f>IFERROR(IF(VLOOKUP('Xlookup set'!$S9,'Xlookup set'!$A$1:$R$1200,15,FALSE)=0,"",VLOOKUP('Xlookup set'!$S9,'Xlookup set'!$A$1:$R$1200,15,FALSE)),"")</f>
        <v/>
      </c>
      <c r="O9" t="str">
        <f>IFERROR(IF(VLOOKUP('Xlookup set'!$S9,'Xlookup set'!$A$1:$R$1200,16,FALSE)=0,"",VLOOKUP('Xlookup set'!$S9,'Xlookup set'!$A$1:$R$1200,16,FALSE)),"")</f>
        <v/>
      </c>
      <c r="P9" t="str">
        <f t="array" aca="1" ref="P9" ca="1">IFERROR(Y2IF(VLOOKUP('Xlookup set'!$S9,'Xlookup set'!$A$1:$R$1200,17,FALSE)=0,"",VLOOKUP('Xlookup set'!$S9,'Xlookup set'!$A$1:$R$1200,17,FALSE)),"")</f>
        <v/>
      </c>
      <c r="Q9" t="str">
        <f>IFERROR(IF(VLOOKUP('Xlookup set'!$S9,'Xlookup set'!$A$1:$R$1200,18,FALSE)=0,"",VLOOKUP('Xlookup set'!$S9,'Xlookup set'!$A$1:$R$1200,18,FALSE)),"")</f>
        <v/>
      </c>
    </row>
    <row r="10" spans="1:17">
      <c r="A10" t="str">
        <f>IFERROR(VLOOKUP('Xlookup set'!$S10,'Xlookup set'!$A$1:$R$1200,2,FALSE),"")</f>
        <v/>
      </c>
      <c r="B10" t="str">
        <f>IF(I10&lt;&gt;"",ドッグキャリー!$I$2,"")</f>
        <v/>
      </c>
      <c r="C10" t="str">
        <f t="shared" si="2"/>
        <v/>
      </c>
      <c r="D10" t="str">
        <f t="shared" si="3"/>
        <v/>
      </c>
      <c r="H10" s="90" t="str">
        <f>IFERROR(IF(VLOOKUP('Xlookup set'!$S10,'Xlookup set'!$A$1:$R$1200,9,FALSE)=0,"",VLOOKUP('Xlookup set'!$S10,'Xlookup set'!$A$1:$R$1200,9,FALSE)),"")</f>
        <v/>
      </c>
      <c r="I10" t="str">
        <f>IFERROR(IF(VLOOKUP('Xlookup set'!$S10,'Xlookup set'!$A$1:$R$1200,10,FALSE)=0,"",VLOOKUP('Xlookup set'!$S10,'Xlookup set'!$A$1:$R$1200,10,FALSE)),"")</f>
        <v/>
      </c>
      <c r="J10" t="str">
        <f>IFERROR(IF(VLOOKUP('Xlookup set'!$S10,'Xlookup set'!$A$1:$R$1200,11,FALSE)=0,"",VLOOKUP('Xlookup set'!$S10,'Xlookup set'!$A$1:$R$1200,11,FALSE)),"")</f>
        <v/>
      </c>
      <c r="K10" t="str">
        <f>IFERROR(IF(VLOOKUP('Xlookup set'!$S10,'Xlookup set'!$A$1:$R$1200,12,FALSE)=0,"",VLOOKUP('Xlookup set'!$S10,'Xlookup set'!$A$1:$R$1200,12,FALSE)),"")</f>
        <v/>
      </c>
      <c r="L10" t="str">
        <f>IFERROR(IF(VLOOKUP('Xlookup set'!$S10,'Xlookup set'!$A$1:$R$1200,13,FALSE)=0,"",VLOOKUP('Xlookup set'!$S10,'Xlookup set'!$A$1:$R$1200,13,FALSE)),"")</f>
        <v/>
      </c>
      <c r="M10" t="str">
        <f>IFERROR(IF(VLOOKUP('Xlookup set'!$S10,'Xlookup set'!$A$1:$R$1200,14,FALSE)=0,"",VLOOKUP('Xlookup set'!$S10,'Xlookup set'!$A$1:$R$1200,14,FALSE)),"")</f>
        <v/>
      </c>
      <c r="N10" t="str">
        <f>IFERROR(IF(VLOOKUP('Xlookup set'!$S10,'Xlookup set'!$A$1:$R$1200,15,FALSE)=0,"",VLOOKUP('Xlookup set'!$S10,'Xlookup set'!$A$1:$R$1200,15,FALSE)),"")</f>
        <v/>
      </c>
      <c r="O10" t="str">
        <f>IFERROR(IF(VLOOKUP('Xlookup set'!$S10,'Xlookup set'!$A$1:$R$1200,16,FALSE)=0,"",VLOOKUP('Xlookup set'!$S10,'Xlookup set'!$A$1:$R$1200,16,FALSE)),"")</f>
        <v/>
      </c>
      <c r="P10" t="str">
        <f t="array" aca="1" ref="P10" ca="1">IFERROR(Y2IF(VLOOKUP('Xlookup set'!$S10,'Xlookup set'!$A$1:$R$1200,17,FALSE)=0,"",VLOOKUP('Xlookup set'!$S10,'Xlookup set'!$A$1:$R$1200,17,FALSE)),"")</f>
        <v/>
      </c>
      <c r="Q10" t="str">
        <f>IFERROR(IF(VLOOKUP('Xlookup set'!$S10,'Xlookup set'!$A$1:$R$1200,18,FALSE)=0,"",VLOOKUP('Xlookup set'!$S10,'Xlookup set'!$A$1:$R$1200,18,FALSE)),"")</f>
        <v/>
      </c>
    </row>
    <row r="11" spans="1:17">
      <c r="A11" t="str">
        <f>IFERROR(VLOOKUP('Xlookup set'!$S11,'Xlookup set'!$A$1:$R$1200,2,FALSE),"")</f>
        <v/>
      </c>
      <c r="B11" t="str">
        <f>IF(I11&lt;&gt;"",ドッグキャリー!$I$2,"")</f>
        <v/>
      </c>
      <c r="C11" t="str">
        <f t="shared" si="2"/>
        <v/>
      </c>
      <c r="D11" t="str">
        <f t="shared" si="3"/>
        <v/>
      </c>
      <c r="H11" s="90" t="str">
        <f>IFERROR(IF(VLOOKUP('Xlookup set'!$S11,'Xlookup set'!$A$1:$R$1200,9,FALSE)=0,"",VLOOKUP('Xlookup set'!$S11,'Xlookup set'!$A$1:$R$1200,9,FALSE)),"")</f>
        <v/>
      </c>
      <c r="I11" t="str">
        <f>IFERROR(IF(VLOOKUP('Xlookup set'!$S11,'Xlookup set'!$A$1:$R$1200,10,FALSE)=0,"",VLOOKUP('Xlookup set'!$S11,'Xlookup set'!$A$1:$R$1200,10,FALSE)),"")</f>
        <v/>
      </c>
      <c r="J11" t="str">
        <f>IFERROR(IF(VLOOKUP('Xlookup set'!$S11,'Xlookup set'!$A$1:$R$1200,11,FALSE)=0,"",VLOOKUP('Xlookup set'!$S11,'Xlookup set'!$A$1:$R$1200,11,FALSE)),"")</f>
        <v/>
      </c>
      <c r="K11" t="str">
        <f>IFERROR(IF(VLOOKUP('Xlookup set'!$S11,'Xlookup set'!$A$1:$R$1200,12,FALSE)=0,"",VLOOKUP('Xlookup set'!$S11,'Xlookup set'!$A$1:$R$1200,12,FALSE)),"")</f>
        <v/>
      </c>
      <c r="L11" t="str">
        <f>IFERROR(IF(VLOOKUP('Xlookup set'!$S11,'Xlookup set'!$A$1:$R$1200,13,FALSE)=0,"",VLOOKUP('Xlookup set'!$S11,'Xlookup set'!$A$1:$R$1200,13,FALSE)),"")</f>
        <v/>
      </c>
      <c r="M11" t="str">
        <f>IFERROR(IF(VLOOKUP('Xlookup set'!$S11,'Xlookup set'!$A$1:$R$1200,14,FALSE)=0,"",VLOOKUP('Xlookup set'!$S11,'Xlookup set'!$A$1:$R$1200,14,FALSE)),"")</f>
        <v/>
      </c>
      <c r="N11" t="str">
        <f>IFERROR(IF(VLOOKUP('Xlookup set'!$S11,'Xlookup set'!$A$1:$R$1200,15,FALSE)=0,"",VLOOKUP('Xlookup set'!$S11,'Xlookup set'!$A$1:$R$1200,15,FALSE)),"")</f>
        <v/>
      </c>
      <c r="O11" t="str">
        <f>IFERROR(IF(VLOOKUP('Xlookup set'!$S11,'Xlookup set'!$A$1:$R$1200,16,FALSE)=0,"",VLOOKUP('Xlookup set'!$S11,'Xlookup set'!$A$1:$R$1200,16,FALSE)),"")</f>
        <v/>
      </c>
      <c r="P11" t="str">
        <f t="array" aca="1" ref="P11" ca="1">IFERROR(Y2IF(VLOOKUP('Xlookup set'!$S11,'Xlookup set'!$A$1:$R$1200,17,FALSE)=0,"",VLOOKUP('Xlookup set'!$S11,'Xlookup set'!$A$1:$R$1200,17,FALSE)),"")</f>
        <v/>
      </c>
      <c r="Q11" t="str">
        <f>IFERROR(IF(VLOOKUP('Xlookup set'!$S11,'Xlookup set'!$A$1:$R$1200,18,FALSE)=0,"",VLOOKUP('Xlookup set'!$S11,'Xlookup set'!$A$1:$R$1200,18,FALSE)),"")</f>
        <v/>
      </c>
    </row>
    <row r="12" spans="1:17">
      <c r="A12" t="str">
        <f>IFERROR(VLOOKUP('Xlookup set'!$S12,'Xlookup set'!$A$1:$R$1200,2,FALSE),"")</f>
        <v/>
      </c>
      <c r="B12" t="str">
        <f>IF(I12&lt;&gt;"",ドッグキャリー!$I$2,"")</f>
        <v/>
      </c>
      <c r="C12" t="str">
        <f t="shared" si="2"/>
        <v/>
      </c>
      <c r="D12" t="str">
        <f t="shared" si="3"/>
        <v/>
      </c>
      <c r="H12" s="90" t="str">
        <f>IFERROR(IF(VLOOKUP('Xlookup set'!$S12,'Xlookup set'!$A$1:$R$1200,9,FALSE)=0,"",VLOOKUP('Xlookup set'!$S12,'Xlookup set'!$A$1:$R$1200,9,FALSE)),"")</f>
        <v/>
      </c>
      <c r="I12" t="str">
        <f>IFERROR(IF(VLOOKUP('Xlookup set'!$S12,'Xlookup set'!$A$1:$R$1200,10,FALSE)=0,"",VLOOKUP('Xlookup set'!$S12,'Xlookup set'!$A$1:$R$1200,10,FALSE)),"")</f>
        <v/>
      </c>
      <c r="J12" t="str">
        <f>IFERROR(IF(VLOOKUP('Xlookup set'!$S12,'Xlookup set'!$A$1:$R$1200,11,FALSE)=0,"",VLOOKUP('Xlookup set'!$S12,'Xlookup set'!$A$1:$R$1200,11,FALSE)),"")</f>
        <v/>
      </c>
      <c r="K12" t="str">
        <f>IFERROR(IF(VLOOKUP('Xlookup set'!$S12,'Xlookup set'!$A$1:$R$1200,12,FALSE)=0,"",VLOOKUP('Xlookup set'!$S12,'Xlookup set'!$A$1:$R$1200,12,FALSE)),"")</f>
        <v/>
      </c>
      <c r="L12" t="str">
        <f>IFERROR(IF(VLOOKUP('Xlookup set'!$S12,'Xlookup set'!$A$1:$R$1200,13,FALSE)=0,"",VLOOKUP('Xlookup set'!$S12,'Xlookup set'!$A$1:$R$1200,13,FALSE)),"")</f>
        <v/>
      </c>
      <c r="M12" t="str">
        <f>IFERROR(IF(VLOOKUP('Xlookup set'!$S12,'Xlookup set'!$A$1:$R$1200,14,FALSE)=0,"",VLOOKUP('Xlookup set'!$S12,'Xlookup set'!$A$1:$R$1200,14,FALSE)),"")</f>
        <v/>
      </c>
      <c r="N12" t="str">
        <f>IFERROR(IF(VLOOKUP('Xlookup set'!$S12,'Xlookup set'!$A$1:$R$1200,15,FALSE)=0,"",VLOOKUP('Xlookup set'!$S12,'Xlookup set'!$A$1:$R$1200,15,FALSE)),"")</f>
        <v/>
      </c>
      <c r="O12" t="str">
        <f>IFERROR(IF(VLOOKUP('Xlookup set'!$S12,'Xlookup set'!$A$1:$R$1200,16,FALSE)=0,"",VLOOKUP('Xlookup set'!$S12,'Xlookup set'!$A$1:$R$1200,16,FALSE)),"")</f>
        <v/>
      </c>
      <c r="P12" t="str">
        <f t="array" aca="1" ref="P12" ca="1">IFERROR(Y2IF(VLOOKUP('Xlookup set'!$S12,'Xlookup set'!$A$1:$R$1200,17,FALSE)=0,"",VLOOKUP('Xlookup set'!$S12,'Xlookup set'!$A$1:$R$1200,17,FALSE)),"")</f>
        <v/>
      </c>
      <c r="Q12" t="str">
        <f>IFERROR(IF(VLOOKUP('Xlookup set'!$S12,'Xlookup set'!$A$1:$R$1200,18,FALSE)=0,"",VLOOKUP('Xlookup set'!$S12,'Xlookup set'!$A$1:$R$1200,18,FALSE)),"")</f>
        <v/>
      </c>
    </row>
    <row r="13" spans="1:17">
      <c r="A13" t="str">
        <f>IFERROR(VLOOKUP('Xlookup set'!$S13,'Xlookup set'!$A$1:$R$1200,2,FALSE),"")</f>
        <v/>
      </c>
      <c r="B13" t="str">
        <f>IF(I13&lt;&gt;"",ドッグキャリー!$I$2,"")</f>
        <v/>
      </c>
      <c r="C13" t="str">
        <f t="shared" si="2"/>
        <v/>
      </c>
      <c r="D13" t="str">
        <f t="shared" si="3"/>
        <v/>
      </c>
      <c r="H13" s="90" t="str">
        <f>IFERROR(IF(VLOOKUP('Xlookup set'!$S13,'Xlookup set'!$A$1:$R$1200,9,FALSE)=0,"",VLOOKUP('Xlookup set'!$S13,'Xlookup set'!$A$1:$R$1200,9,FALSE)),"")</f>
        <v/>
      </c>
      <c r="I13" t="str">
        <f>IFERROR(IF(VLOOKUP('Xlookup set'!$S13,'Xlookup set'!$A$1:$R$1200,10,FALSE)=0,"",VLOOKUP('Xlookup set'!$S13,'Xlookup set'!$A$1:$R$1200,10,FALSE)),"")</f>
        <v/>
      </c>
      <c r="J13" t="str">
        <f>IFERROR(IF(VLOOKUP('Xlookup set'!$S13,'Xlookup set'!$A$1:$R$1200,11,FALSE)=0,"",VLOOKUP('Xlookup set'!$S13,'Xlookup set'!$A$1:$R$1200,11,FALSE)),"")</f>
        <v/>
      </c>
      <c r="K13" t="str">
        <f>IFERROR(IF(VLOOKUP('Xlookup set'!$S13,'Xlookup set'!$A$1:$R$1200,12,FALSE)=0,"",VLOOKUP('Xlookup set'!$S13,'Xlookup set'!$A$1:$R$1200,12,FALSE)),"")</f>
        <v/>
      </c>
      <c r="L13" t="str">
        <f>IFERROR(IF(VLOOKUP('Xlookup set'!$S13,'Xlookup set'!$A$1:$R$1200,13,FALSE)=0,"",VLOOKUP('Xlookup set'!$S13,'Xlookup set'!$A$1:$R$1200,13,FALSE)),"")</f>
        <v/>
      </c>
      <c r="M13" t="str">
        <f>IFERROR(IF(VLOOKUP('Xlookup set'!$S13,'Xlookup set'!$A$1:$R$1200,14,FALSE)=0,"",VLOOKUP('Xlookup set'!$S13,'Xlookup set'!$A$1:$R$1200,14,FALSE)),"")</f>
        <v/>
      </c>
      <c r="N13" t="str">
        <f>IFERROR(IF(VLOOKUP('Xlookup set'!$S13,'Xlookup set'!$A$1:$R$1200,15,FALSE)=0,"",VLOOKUP('Xlookup set'!$S13,'Xlookup set'!$A$1:$R$1200,15,FALSE)),"")</f>
        <v/>
      </c>
      <c r="O13" t="str">
        <f>IFERROR(IF(VLOOKUP('Xlookup set'!$S13,'Xlookup set'!$A$1:$R$1200,16,FALSE)=0,"",VLOOKUP('Xlookup set'!$S13,'Xlookup set'!$A$1:$R$1200,16,FALSE)),"")</f>
        <v/>
      </c>
      <c r="P13" t="str">
        <f t="array" aca="1" ref="P13" ca="1">IFERROR(Y2IF(VLOOKUP('Xlookup set'!$S13,'Xlookup set'!$A$1:$R$1200,17,FALSE)=0,"",VLOOKUP('Xlookup set'!$S13,'Xlookup set'!$A$1:$R$1200,17,FALSE)),"")</f>
        <v/>
      </c>
      <c r="Q13" t="str">
        <f>IFERROR(IF(VLOOKUP('Xlookup set'!$S13,'Xlookup set'!$A$1:$R$1200,18,FALSE)=0,"",VLOOKUP('Xlookup set'!$S13,'Xlookup set'!$A$1:$R$1200,18,FALSE)),"")</f>
        <v/>
      </c>
    </row>
    <row r="14" spans="1:17">
      <c r="A14" t="str">
        <f>IFERROR(VLOOKUP('Xlookup set'!$S14,'Xlookup set'!$A$1:$R$1200,2,FALSE),"")</f>
        <v/>
      </c>
      <c r="B14" t="str">
        <f>IF(I14&lt;&gt;"",ドッグキャリー!$I$2,"")</f>
        <v/>
      </c>
      <c r="C14" t="str">
        <f t="shared" si="2"/>
        <v/>
      </c>
      <c r="D14" t="str">
        <f t="shared" si="3"/>
        <v/>
      </c>
      <c r="H14" s="90" t="str">
        <f>IFERROR(IF(VLOOKUP('Xlookup set'!$S14,'Xlookup set'!$A$1:$R$1200,9,FALSE)=0,"",VLOOKUP('Xlookup set'!$S14,'Xlookup set'!$A$1:$R$1200,9,FALSE)),"")</f>
        <v/>
      </c>
      <c r="I14" t="str">
        <f>IFERROR(IF(VLOOKUP('Xlookup set'!$S14,'Xlookup set'!$A$1:$R$1200,10,FALSE)=0,"",VLOOKUP('Xlookup set'!$S14,'Xlookup set'!$A$1:$R$1200,10,FALSE)),"")</f>
        <v/>
      </c>
      <c r="J14" t="str">
        <f>IFERROR(IF(VLOOKUP('Xlookup set'!$S14,'Xlookup set'!$A$1:$R$1200,11,FALSE)=0,"",VLOOKUP('Xlookup set'!$S14,'Xlookup set'!$A$1:$R$1200,11,FALSE)),"")</f>
        <v/>
      </c>
      <c r="K14" t="str">
        <f>IFERROR(IF(VLOOKUP('Xlookup set'!$S14,'Xlookup set'!$A$1:$R$1200,12,FALSE)=0,"",VLOOKUP('Xlookup set'!$S14,'Xlookup set'!$A$1:$R$1200,12,FALSE)),"")</f>
        <v/>
      </c>
      <c r="L14" t="str">
        <f>IFERROR(IF(VLOOKUP('Xlookup set'!$S14,'Xlookup set'!$A$1:$R$1200,13,FALSE)=0,"",VLOOKUP('Xlookup set'!$S14,'Xlookup set'!$A$1:$R$1200,13,FALSE)),"")</f>
        <v/>
      </c>
      <c r="M14" t="str">
        <f>IFERROR(IF(VLOOKUP('Xlookup set'!$S14,'Xlookup set'!$A$1:$R$1200,14,FALSE)=0,"",VLOOKUP('Xlookup set'!$S14,'Xlookup set'!$A$1:$R$1200,14,FALSE)),"")</f>
        <v/>
      </c>
      <c r="N14" t="str">
        <f>IFERROR(IF(VLOOKUP('Xlookup set'!$S14,'Xlookup set'!$A$1:$R$1200,15,FALSE)=0,"",VLOOKUP('Xlookup set'!$S14,'Xlookup set'!$A$1:$R$1200,15,FALSE)),"")</f>
        <v/>
      </c>
      <c r="O14" t="str">
        <f>IFERROR(IF(VLOOKUP('Xlookup set'!$S14,'Xlookup set'!$A$1:$R$1200,16,FALSE)=0,"",VLOOKUP('Xlookup set'!$S14,'Xlookup set'!$A$1:$R$1200,16,FALSE)),"")</f>
        <v/>
      </c>
      <c r="P14" t="str">
        <f t="array" aca="1" ref="P14" ca="1">IFERROR(Y2IF(VLOOKUP('Xlookup set'!$S14,'Xlookup set'!$A$1:$R$1200,17,FALSE)=0,"",VLOOKUP('Xlookup set'!$S14,'Xlookup set'!$A$1:$R$1200,17,FALSE)),"")</f>
        <v/>
      </c>
      <c r="Q14" t="str">
        <f>IFERROR(IF(VLOOKUP('Xlookup set'!$S14,'Xlookup set'!$A$1:$R$1200,18,FALSE)=0,"",VLOOKUP('Xlookup set'!$S14,'Xlookup set'!$A$1:$R$1200,18,FALSE)),"")</f>
        <v/>
      </c>
    </row>
    <row r="15" spans="1:17">
      <c r="A15" t="str">
        <f>IFERROR(VLOOKUP('Xlookup set'!$S15,'Xlookup set'!$A$1:$R$1200,2,FALSE),"")</f>
        <v/>
      </c>
      <c r="B15" t="str">
        <f>IF(I15&lt;&gt;"",ドッグキャリー!$I$2,"")</f>
        <v/>
      </c>
      <c r="C15" t="str">
        <f t="shared" si="2"/>
        <v/>
      </c>
      <c r="D15" t="str">
        <f t="shared" si="3"/>
        <v/>
      </c>
      <c r="H15" s="90" t="str">
        <f>IFERROR(IF(VLOOKUP('Xlookup set'!$S15,'Xlookup set'!$A$1:$R$1200,9,FALSE)=0,"",VLOOKUP('Xlookup set'!$S15,'Xlookup set'!$A$1:$R$1200,9,FALSE)),"")</f>
        <v/>
      </c>
      <c r="I15" t="str">
        <f>IFERROR(IF(VLOOKUP('Xlookup set'!$S15,'Xlookup set'!$A$1:$R$1200,10,FALSE)=0,"",VLOOKUP('Xlookup set'!$S15,'Xlookup set'!$A$1:$R$1200,10,FALSE)),"")</f>
        <v/>
      </c>
      <c r="J15" t="str">
        <f>IFERROR(IF(VLOOKUP('Xlookup set'!$S15,'Xlookup set'!$A$1:$R$1200,11,FALSE)=0,"",VLOOKUP('Xlookup set'!$S15,'Xlookup set'!$A$1:$R$1200,11,FALSE)),"")</f>
        <v/>
      </c>
      <c r="K15" t="str">
        <f>IFERROR(IF(VLOOKUP('Xlookup set'!$S15,'Xlookup set'!$A$1:$R$1200,12,FALSE)=0,"",VLOOKUP('Xlookup set'!$S15,'Xlookup set'!$A$1:$R$1200,12,FALSE)),"")</f>
        <v/>
      </c>
      <c r="L15" t="str">
        <f>IFERROR(IF(VLOOKUP('Xlookup set'!$S15,'Xlookup set'!$A$1:$R$1200,13,FALSE)=0,"",VLOOKUP('Xlookup set'!$S15,'Xlookup set'!$A$1:$R$1200,13,FALSE)),"")</f>
        <v/>
      </c>
      <c r="M15" t="str">
        <f>IFERROR(IF(VLOOKUP('Xlookup set'!$S15,'Xlookup set'!$A$1:$R$1200,14,FALSE)=0,"",VLOOKUP('Xlookup set'!$S15,'Xlookup set'!$A$1:$R$1200,14,FALSE)),"")</f>
        <v/>
      </c>
      <c r="N15" t="str">
        <f>IFERROR(IF(VLOOKUP('Xlookup set'!$S15,'Xlookup set'!$A$1:$R$1200,15,FALSE)=0,"",VLOOKUP('Xlookup set'!$S15,'Xlookup set'!$A$1:$R$1200,15,FALSE)),"")</f>
        <v/>
      </c>
      <c r="O15" t="str">
        <f>IFERROR(IF(VLOOKUP('Xlookup set'!$S15,'Xlookup set'!$A$1:$R$1200,16,FALSE)=0,"",VLOOKUP('Xlookup set'!$S15,'Xlookup set'!$A$1:$R$1200,16,FALSE)),"")</f>
        <v/>
      </c>
      <c r="P15" t="str">
        <f t="array" aca="1" ref="P15" ca="1">IFERROR(Y2IF(VLOOKUP('Xlookup set'!$S15,'Xlookup set'!$A$1:$R$1200,17,FALSE)=0,"",VLOOKUP('Xlookup set'!$S15,'Xlookup set'!$A$1:$R$1200,17,FALSE)),"")</f>
        <v/>
      </c>
      <c r="Q15" t="str">
        <f>IFERROR(IF(VLOOKUP('Xlookup set'!$S15,'Xlookup set'!$A$1:$R$1200,18,FALSE)=0,"",VLOOKUP('Xlookup set'!$S15,'Xlookup set'!$A$1:$R$1200,18,FALSE)),"")</f>
        <v/>
      </c>
    </row>
    <row r="16" spans="1:17">
      <c r="A16" t="str">
        <f>IFERROR(VLOOKUP('Xlookup set'!$S16,'Xlookup set'!$A$1:$R$1200,2,FALSE),"")</f>
        <v/>
      </c>
      <c r="B16" t="str">
        <f>IF(I16&lt;&gt;"",ドッグキャリー!$I$2,"")</f>
        <v/>
      </c>
      <c r="C16" t="str">
        <f t="shared" si="2"/>
        <v/>
      </c>
      <c r="D16" t="str">
        <f t="shared" si="3"/>
        <v/>
      </c>
      <c r="H16" s="90" t="str">
        <f>IFERROR(IF(VLOOKUP('Xlookup set'!$S16,'Xlookup set'!$A$1:$R$1200,9,FALSE)=0,"",VLOOKUP('Xlookup set'!$S16,'Xlookup set'!$A$1:$R$1200,9,FALSE)),"")</f>
        <v/>
      </c>
      <c r="I16" t="str">
        <f>IFERROR(IF(VLOOKUP('Xlookup set'!$S16,'Xlookup set'!$A$1:$R$1200,10,FALSE)=0,"",VLOOKUP('Xlookup set'!$S16,'Xlookup set'!$A$1:$R$1200,10,FALSE)),"")</f>
        <v/>
      </c>
      <c r="J16" t="str">
        <f>IFERROR(IF(VLOOKUP('Xlookup set'!$S16,'Xlookup set'!$A$1:$R$1200,11,FALSE)=0,"",VLOOKUP('Xlookup set'!$S16,'Xlookup set'!$A$1:$R$1200,11,FALSE)),"")</f>
        <v/>
      </c>
      <c r="K16" t="str">
        <f>IFERROR(IF(VLOOKUP('Xlookup set'!$S16,'Xlookup set'!$A$1:$R$1200,12,FALSE)=0,"",VLOOKUP('Xlookup set'!$S16,'Xlookup set'!$A$1:$R$1200,12,FALSE)),"")</f>
        <v/>
      </c>
      <c r="L16" t="str">
        <f>IFERROR(IF(VLOOKUP('Xlookup set'!$S16,'Xlookup set'!$A$1:$R$1200,13,FALSE)=0,"",VLOOKUP('Xlookup set'!$S16,'Xlookup set'!$A$1:$R$1200,13,FALSE)),"")</f>
        <v/>
      </c>
      <c r="M16" t="str">
        <f>IFERROR(IF(VLOOKUP('Xlookup set'!$S16,'Xlookup set'!$A$1:$R$1200,14,FALSE)=0,"",VLOOKUP('Xlookup set'!$S16,'Xlookup set'!$A$1:$R$1200,14,FALSE)),"")</f>
        <v/>
      </c>
      <c r="N16" t="str">
        <f>IFERROR(IF(VLOOKUP('Xlookup set'!$S16,'Xlookup set'!$A$1:$R$1200,15,FALSE)=0,"",VLOOKUP('Xlookup set'!$S16,'Xlookup set'!$A$1:$R$1200,15,FALSE)),"")</f>
        <v/>
      </c>
      <c r="O16" t="str">
        <f>IFERROR(IF(VLOOKUP('Xlookup set'!$S16,'Xlookup set'!$A$1:$R$1200,16,FALSE)=0,"",VLOOKUP('Xlookup set'!$S16,'Xlookup set'!$A$1:$R$1200,16,FALSE)),"")</f>
        <v/>
      </c>
      <c r="P16" t="str">
        <f t="array" aca="1" ref="P16" ca="1">IFERROR(Y2IF(VLOOKUP('Xlookup set'!$S16,'Xlookup set'!$A$1:$R$1200,17,FALSE)=0,"",VLOOKUP('Xlookup set'!$S16,'Xlookup set'!$A$1:$R$1200,17,FALSE)),"")</f>
        <v/>
      </c>
      <c r="Q16" t="str">
        <f>IFERROR(IF(VLOOKUP('Xlookup set'!$S16,'Xlookup set'!$A$1:$R$1200,18,FALSE)=0,"",VLOOKUP('Xlookup set'!$S16,'Xlookup set'!$A$1:$R$1200,18,FALSE)),"")</f>
        <v/>
      </c>
    </row>
    <row r="17" spans="1:17">
      <c r="A17" t="str">
        <f>IFERROR(VLOOKUP('Xlookup set'!$S17,'Xlookup set'!$A$1:$R$1200,2,FALSE),"")</f>
        <v/>
      </c>
      <c r="B17" t="str">
        <f>IF(I17&lt;&gt;"",ドッグキャリー!$I$2,"")</f>
        <v/>
      </c>
      <c r="C17" t="str">
        <f t="shared" si="2"/>
        <v/>
      </c>
      <c r="D17" t="str">
        <f t="shared" si="3"/>
        <v/>
      </c>
      <c r="H17" s="90" t="str">
        <f>IFERROR(IF(VLOOKUP('Xlookup set'!$S17,'Xlookup set'!$A$1:$R$1200,9,FALSE)=0,"",VLOOKUP('Xlookup set'!$S17,'Xlookup set'!$A$1:$R$1200,9,FALSE)),"")</f>
        <v/>
      </c>
      <c r="I17" t="str">
        <f>IFERROR(IF(VLOOKUP('Xlookup set'!$S17,'Xlookup set'!$A$1:$R$1200,10,FALSE)=0,"",VLOOKUP('Xlookup set'!$S17,'Xlookup set'!$A$1:$R$1200,10,FALSE)),"")</f>
        <v/>
      </c>
      <c r="J17" t="str">
        <f>IFERROR(IF(VLOOKUP('Xlookup set'!$S17,'Xlookup set'!$A$1:$R$1200,11,FALSE)=0,"",VLOOKUP('Xlookup set'!$S17,'Xlookup set'!$A$1:$R$1200,11,FALSE)),"")</f>
        <v/>
      </c>
      <c r="K17" t="str">
        <f>IFERROR(IF(VLOOKUP('Xlookup set'!$S17,'Xlookup set'!$A$1:$R$1200,12,FALSE)=0,"",VLOOKUP('Xlookup set'!$S17,'Xlookup set'!$A$1:$R$1200,12,FALSE)),"")</f>
        <v/>
      </c>
      <c r="L17" t="str">
        <f>IFERROR(IF(VLOOKUP('Xlookup set'!$S17,'Xlookup set'!$A$1:$R$1200,13,FALSE)=0,"",VLOOKUP('Xlookup set'!$S17,'Xlookup set'!$A$1:$R$1200,13,FALSE)),"")</f>
        <v/>
      </c>
      <c r="M17" t="str">
        <f>IFERROR(IF(VLOOKUP('Xlookup set'!$S17,'Xlookup set'!$A$1:$R$1200,14,FALSE)=0,"",VLOOKUP('Xlookup set'!$S17,'Xlookup set'!$A$1:$R$1200,14,FALSE)),"")</f>
        <v/>
      </c>
      <c r="N17" t="str">
        <f>IFERROR(IF(VLOOKUP('Xlookup set'!$S17,'Xlookup set'!$A$1:$R$1200,15,FALSE)=0,"",VLOOKUP('Xlookup set'!$S17,'Xlookup set'!$A$1:$R$1200,15,FALSE)),"")</f>
        <v/>
      </c>
      <c r="O17" t="str">
        <f>IFERROR(IF(VLOOKUP('Xlookup set'!$S17,'Xlookup set'!$A$1:$R$1200,16,FALSE)=0,"",VLOOKUP('Xlookup set'!$S17,'Xlookup set'!$A$1:$R$1200,16,FALSE)),"")</f>
        <v/>
      </c>
      <c r="P17" t="str">
        <f t="array" aca="1" ref="P17" ca="1">IFERROR(Y2IF(VLOOKUP('Xlookup set'!$S17,'Xlookup set'!$A$1:$R$1200,17,FALSE)=0,"",VLOOKUP('Xlookup set'!$S17,'Xlookup set'!$A$1:$R$1200,17,FALSE)),"")</f>
        <v/>
      </c>
      <c r="Q17" t="str">
        <f>IFERROR(IF(VLOOKUP('Xlookup set'!$S17,'Xlookup set'!$A$1:$R$1200,18,FALSE)=0,"",VLOOKUP('Xlookup set'!$S17,'Xlookup set'!$A$1:$R$1200,18,FALSE)),"")</f>
        <v/>
      </c>
    </row>
    <row r="18" spans="1:17">
      <c r="A18" t="str">
        <f>IFERROR(VLOOKUP('Xlookup set'!$S18,'Xlookup set'!$A$1:$R$1200,2,FALSE),"")</f>
        <v/>
      </c>
      <c r="B18" t="str">
        <f>IF(I18&lt;&gt;"",ドッグキャリー!$I$2,"")</f>
        <v/>
      </c>
      <c r="C18" t="str">
        <f t="shared" si="2"/>
        <v/>
      </c>
      <c r="D18" t="str">
        <f t="shared" si="3"/>
        <v/>
      </c>
      <c r="H18" s="90" t="str">
        <f>IFERROR(IF(VLOOKUP('Xlookup set'!$S18,'Xlookup set'!$A$1:$R$1200,9,FALSE)=0,"",VLOOKUP('Xlookup set'!$S18,'Xlookup set'!$A$1:$R$1200,9,FALSE)),"")</f>
        <v/>
      </c>
      <c r="I18" t="str">
        <f>IFERROR(IF(VLOOKUP('Xlookup set'!$S18,'Xlookup set'!$A$1:$R$1200,10,FALSE)=0,"",VLOOKUP('Xlookup set'!$S18,'Xlookup set'!$A$1:$R$1200,10,FALSE)),"")</f>
        <v/>
      </c>
      <c r="J18" t="str">
        <f>IFERROR(IF(VLOOKUP('Xlookup set'!$S18,'Xlookup set'!$A$1:$R$1200,11,FALSE)=0,"",VLOOKUP('Xlookup set'!$S18,'Xlookup set'!$A$1:$R$1200,11,FALSE)),"")</f>
        <v/>
      </c>
      <c r="K18" t="str">
        <f>IFERROR(IF(VLOOKUP('Xlookup set'!$S18,'Xlookup set'!$A$1:$R$1200,12,FALSE)=0,"",VLOOKUP('Xlookup set'!$S18,'Xlookup set'!$A$1:$R$1200,12,FALSE)),"")</f>
        <v/>
      </c>
      <c r="L18" t="str">
        <f>IFERROR(IF(VLOOKUP('Xlookup set'!$S18,'Xlookup set'!$A$1:$R$1200,13,FALSE)=0,"",VLOOKUP('Xlookup set'!$S18,'Xlookup set'!$A$1:$R$1200,13,FALSE)),"")</f>
        <v/>
      </c>
      <c r="M18" t="str">
        <f>IFERROR(IF(VLOOKUP('Xlookup set'!$S18,'Xlookup set'!$A$1:$R$1200,14,FALSE)=0,"",VLOOKUP('Xlookup set'!$S18,'Xlookup set'!$A$1:$R$1200,14,FALSE)),"")</f>
        <v/>
      </c>
      <c r="N18" t="str">
        <f>IFERROR(IF(VLOOKUP('Xlookup set'!$S18,'Xlookup set'!$A$1:$R$1200,15,FALSE)=0,"",VLOOKUP('Xlookup set'!$S18,'Xlookup set'!$A$1:$R$1200,15,FALSE)),"")</f>
        <v/>
      </c>
      <c r="O18" t="str">
        <f>IFERROR(IF(VLOOKUP('Xlookup set'!$S18,'Xlookup set'!$A$1:$R$1200,16,FALSE)=0,"",VLOOKUP('Xlookup set'!$S18,'Xlookup set'!$A$1:$R$1200,16,FALSE)),"")</f>
        <v/>
      </c>
      <c r="P18" t="str">
        <f t="array" aca="1" ref="P18" ca="1">IFERROR(Y2IF(VLOOKUP('Xlookup set'!$S18,'Xlookup set'!$A$1:$R$1200,17,FALSE)=0,"",VLOOKUP('Xlookup set'!$S18,'Xlookup set'!$A$1:$R$1200,17,FALSE)),"")</f>
        <v/>
      </c>
      <c r="Q18" t="str">
        <f>IFERROR(IF(VLOOKUP('Xlookup set'!$S18,'Xlookup set'!$A$1:$R$1200,18,FALSE)=0,"",VLOOKUP('Xlookup set'!$S18,'Xlookup set'!$A$1:$R$1200,18,FALSE)),"")</f>
        <v/>
      </c>
    </row>
    <row r="19" spans="1:17">
      <c r="A19" t="str">
        <f>IFERROR(VLOOKUP('Xlookup set'!$S19,'Xlookup set'!$A$1:$R$1200,2,FALSE),"")</f>
        <v/>
      </c>
      <c r="B19" t="str">
        <f>IF(I19&lt;&gt;"",ドッグキャリー!$I$2,"")</f>
        <v/>
      </c>
      <c r="C19" t="str">
        <f t="shared" si="2"/>
        <v/>
      </c>
      <c r="D19" t="str">
        <f t="shared" si="3"/>
        <v/>
      </c>
      <c r="H19" s="90" t="str">
        <f>IFERROR(IF(VLOOKUP('Xlookup set'!$S19,'Xlookup set'!$A$1:$R$1200,9,FALSE)=0,"",VLOOKUP('Xlookup set'!$S19,'Xlookup set'!$A$1:$R$1200,9,FALSE)),"")</f>
        <v/>
      </c>
      <c r="I19" t="str">
        <f>IFERROR(IF(VLOOKUP('Xlookup set'!$S19,'Xlookup set'!$A$1:$R$1200,10,FALSE)=0,"",VLOOKUP('Xlookup set'!$S19,'Xlookup set'!$A$1:$R$1200,10,FALSE)),"")</f>
        <v/>
      </c>
      <c r="J19" t="str">
        <f>IFERROR(IF(VLOOKUP('Xlookup set'!$S19,'Xlookup set'!$A$1:$R$1200,11,FALSE)=0,"",VLOOKUP('Xlookup set'!$S19,'Xlookup set'!$A$1:$R$1200,11,FALSE)),"")</f>
        <v/>
      </c>
      <c r="K19" t="str">
        <f>IFERROR(IF(VLOOKUP('Xlookup set'!$S19,'Xlookup set'!$A$1:$R$1200,12,FALSE)=0,"",VLOOKUP('Xlookup set'!$S19,'Xlookup set'!$A$1:$R$1200,12,FALSE)),"")</f>
        <v/>
      </c>
      <c r="L19" t="str">
        <f>IFERROR(IF(VLOOKUP('Xlookup set'!$S19,'Xlookup set'!$A$1:$R$1200,13,FALSE)=0,"",VLOOKUP('Xlookup set'!$S19,'Xlookup set'!$A$1:$R$1200,13,FALSE)),"")</f>
        <v/>
      </c>
      <c r="M19" t="str">
        <f>IFERROR(IF(VLOOKUP('Xlookup set'!$S19,'Xlookup set'!$A$1:$R$1200,14,FALSE)=0,"",VLOOKUP('Xlookup set'!$S19,'Xlookup set'!$A$1:$R$1200,14,FALSE)),"")</f>
        <v/>
      </c>
      <c r="N19" t="str">
        <f>IFERROR(IF(VLOOKUP('Xlookup set'!$S19,'Xlookup set'!$A$1:$R$1200,15,FALSE)=0,"",VLOOKUP('Xlookup set'!$S19,'Xlookup set'!$A$1:$R$1200,15,FALSE)),"")</f>
        <v/>
      </c>
      <c r="O19" t="str">
        <f>IFERROR(IF(VLOOKUP('Xlookup set'!$S19,'Xlookup set'!$A$1:$R$1200,16,FALSE)=0,"",VLOOKUP('Xlookup set'!$S19,'Xlookup set'!$A$1:$R$1200,16,FALSE)),"")</f>
        <v/>
      </c>
      <c r="P19" t="str">
        <f t="array" aca="1" ref="P19" ca="1">IFERROR(Y2IF(VLOOKUP('Xlookup set'!$S19,'Xlookup set'!$A$1:$R$1200,17,FALSE)=0,"",VLOOKUP('Xlookup set'!$S19,'Xlookup set'!$A$1:$R$1200,17,FALSE)),"")</f>
        <v/>
      </c>
      <c r="Q19" t="str">
        <f>IFERROR(IF(VLOOKUP('Xlookup set'!$S19,'Xlookup set'!$A$1:$R$1200,18,FALSE)=0,"",VLOOKUP('Xlookup set'!$S19,'Xlookup set'!$A$1:$R$1200,18,FALSE)),"")</f>
        <v/>
      </c>
    </row>
    <row r="20" spans="1:17">
      <c r="A20" t="str">
        <f>IFERROR(VLOOKUP('Xlookup set'!$S20,'Xlookup set'!$A$1:$R$1200,2,FALSE),"")</f>
        <v/>
      </c>
      <c r="B20" t="str">
        <f>IF(I20&lt;&gt;"",ドッグキャリー!$I$2,"")</f>
        <v/>
      </c>
      <c r="C20" t="str">
        <f t="shared" si="2"/>
        <v/>
      </c>
      <c r="D20" t="str">
        <f t="shared" si="3"/>
        <v/>
      </c>
      <c r="H20" s="90" t="str">
        <f>IFERROR(IF(VLOOKUP('Xlookup set'!$S20,'Xlookup set'!$A$1:$R$1200,9,FALSE)=0,"",VLOOKUP('Xlookup set'!$S20,'Xlookup set'!$A$1:$R$1200,9,FALSE)),"")</f>
        <v/>
      </c>
      <c r="I20" t="str">
        <f>IFERROR(IF(VLOOKUP('Xlookup set'!$S20,'Xlookup set'!$A$1:$R$1200,10,FALSE)=0,"",VLOOKUP('Xlookup set'!$S20,'Xlookup set'!$A$1:$R$1200,10,FALSE)),"")</f>
        <v/>
      </c>
      <c r="J20" t="str">
        <f>IFERROR(IF(VLOOKUP('Xlookup set'!$S20,'Xlookup set'!$A$1:$R$1200,11,FALSE)=0,"",VLOOKUP('Xlookup set'!$S20,'Xlookup set'!$A$1:$R$1200,11,FALSE)),"")</f>
        <v/>
      </c>
      <c r="K20" t="str">
        <f>IFERROR(IF(VLOOKUP('Xlookup set'!$S20,'Xlookup set'!$A$1:$R$1200,12,FALSE)=0,"",VLOOKUP('Xlookup set'!$S20,'Xlookup set'!$A$1:$R$1200,12,FALSE)),"")</f>
        <v/>
      </c>
      <c r="L20" t="str">
        <f>IFERROR(IF(VLOOKUP('Xlookup set'!$S20,'Xlookup set'!$A$1:$R$1200,13,FALSE)=0,"",VLOOKUP('Xlookup set'!$S20,'Xlookup set'!$A$1:$R$1200,13,FALSE)),"")</f>
        <v/>
      </c>
      <c r="M20" t="str">
        <f>IFERROR(IF(VLOOKUP('Xlookup set'!$S20,'Xlookup set'!$A$1:$R$1200,14,FALSE)=0,"",VLOOKUP('Xlookup set'!$S20,'Xlookup set'!$A$1:$R$1200,14,FALSE)),"")</f>
        <v/>
      </c>
      <c r="N20" t="str">
        <f>IFERROR(IF(VLOOKUP('Xlookup set'!$S20,'Xlookup set'!$A$1:$R$1200,15,FALSE)=0,"",VLOOKUP('Xlookup set'!$S20,'Xlookup set'!$A$1:$R$1200,15,FALSE)),"")</f>
        <v/>
      </c>
      <c r="O20" t="str">
        <f>IFERROR(IF(VLOOKUP('Xlookup set'!$S20,'Xlookup set'!$A$1:$R$1200,16,FALSE)=0,"",VLOOKUP('Xlookup set'!$S20,'Xlookup set'!$A$1:$R$1200,16,FALSE)),"")</f>
        <v/>
      </c>
      <c r="P20" t="str">
        <f t="array" aca="1" ref="P20" ca="1">IFERROR(Y2IF(VLOOKUP('Xlookup set'!$S20,'Xlookup set'!$A$1:$R$1200,17,FALSE)=0,"",VLOOKUP('Xlookup set'!$S20,'Xlookup set'!$A$1:$R$1200,17,FALSE)),"")</f>
        <v/>
      </c>
      <c r="Q20" t="str">
        <f>IFERROR(IF(VLOOKUP('Xlookup set'!$S20,'Xlookup set'!$A$1:$R$1200,18,FALSE)=0,"",VLOOKUP('Xlookup set'!$S20,'Xlookup set'!$A$1:$R$1200,18,FALSE)),"")</f>
        <v/>
      </c>
    </row>
    <row r="21" spans="1:17">
      <c r="A21" t="str">
        <f>IFERROR(VLOOKUP('Xlookup set'!$S21,'Xlookup set'!$A$1:$R$1200,2,FALSE),"")</f>
        <v/>
      </c>
      <c r="B21" t="str">
        <f>IF(I21&lt;&gt;"",ドッグキャリー!$I$2,"")</f>
        <v/>
      </c>
      <c r="C21" t="str">
        <f t="shared" si="2"/>
        <v/>
      </c>
      <c r="D21" t="str">
        <f t="shared" si="3"/>
        <v/>
      </c>
      <c r="H21" s="90" t="str">
        <f>IFERROR(IF(VLOOKUP('Xlookup set'!$S21,'Xlookup set'!$A$1:$R$1200,9,FALSE)=0,"",VLOOKUP('Xlookup set'!$S21,'Xlookup set'!$A$1:$R$1200,9,FALSE)),"")</f>
        <v/>
      </c>
      <c r="I21" t="str">
        <f>IFERROR(IF(VLOOKUP('Xlookup set'!$S21,'Xlookup set'!$A$1:$R$1200,10,FALSE)=0,"",VLOOKUP('Xlookup set'!$S21,'Xlookup set'!$A$1:$R$1200,10,FALSE)),"")</f>
        <v/>
      </c>
      <c r="J21" t="str">
        <f>IFERROR(IF(VLOOKUP('Xlookup set'!$S21,'Xlookup set'!$A$1:$R$1200,11,FALSE)=0,"",VLOOKUP('Xlookup set'!$S21,'Xlookup set'!$A$1:$R$1200,11,FALSE)),"")</f>
        <v/>
      </c>
      <c r="K21" t="str">
        <f>IFERROR(IF(VLOOKUP('Xlookup set'!$S21,'Xlookup set'!$A$1:$R$1200,12,FALSE)=0,"",VLOOKUP('Xlookup set'!$S21,'Xlookup set'!$A$1:$R$1200,12,FALSE)),"")</f>
        <v/>
      </c>
      <c r="L21" t="str">
        <f>IFERROR(IF(VLOOKUP('Xlookup set'!$S21,'Xlookup set'!$A$1:$R$1200,13,FALSE)=0,"",VLOOKUP('Xlookup set'!$S21,'Xlookup set'!$A$1:$R$1200,13,FALSE)),"")</f>
        <v/>
      </c>
      <c r="M21" t="str">
        <f>IFERROR(IF(VLOOKUP('Xlookup set'!$S21,'Xlookup set'!$A$1:$R$1200,14,FALSE)=0,"",VLOOKUP('Xlookup set'!$S21,'Xlookup set'!$A$1:$R$1200,14,FALSE)),"")</f>
        <v/>
      </c>
      <c r="N21" t="str">
        <f>IFERROR(IF(VLOOKUP('Xlookup set'!$S21,'Xlookup set'!$A$1:$R$1200,15,FALSE)=0,"",VLOOKUP('Xlookup set'!$S21,'Xlookup set'!$A$1:$R$1200,15,FALSE)),"")</f>
        <v/>
      </c>
      <c r="O21" t="str">
        <f>IFERROR(IF(VLOOKUP('Xlookup set'!$S21,'Xlookup set'!$A$1:$R$1200,16,FALSE)=0,"",VLOOKUP('Xlookup set'!$S21,'Xlookup set'!$A$1:$R$1200,16,FALSE)),"")</f>
        <v/>
      </c>
      <c r="P21" t="str">
        <f t="array" aca="1" ref="P21" ca="1">IFERROR(Y2IF(VLOOKUP('Xlookup set'!$S21,'Xlookup set'!$A$1:$R$1200,17,FALSE)=0,"",VLOOKUP('Xlookup set'!$S21,'Xlookup set'!$A$1:$R$1200,17,FALSE)),"")</f>
        <v/>
      </c>
      <c r="Q21" t="str">
        <f>IFERROR(IF(VLOOKUP('Xlookup set'!$S21,'Xlookup set'!$A$1:$R$1200,18,FALSE)=0,"",VLOOKUP('Xlookup set'!$S21,'Xlookup set'!$A$1:$R$1200,18,FALSE)),"")</f>
        <v/>
      </c>
    </row>
    <row r="22" spans="1:17">
      <c r="A22" t="str">
        <f>IFERROR(VLOOKUP('Xlookup set'!$S22,'Xlookup set'!$A$1:$R$1200,2,FALSE),"")</f>
        <v/>
      </c>
      <c r="B22" t="str">
        <f>IF(I22&lt;&gt;"",ドッグキャリー!$I$2,"")</f>
        <v/>
      </c>
      <c r="C22" t="str">
        <f t="shared" si="2"/>
        <v/>
      </c>
      <c r="D22" t="str">
        <f t="shared" si="3"/>
        <v/>
      </c>
      <c r="H22" s="90" t="str">
        <f>IFERROR(IF(VLOOKUP('Xlookup set'!$S22,'Xlookup set'!$A$1:$R$1200,9,FALSE)=0,"",VLOOKUP('Xlookup set'!$S22,'Xlookup set'!$A$1:$R$1200,9,FALSE)),"")</f>
        <v/>
      </c>
      <c r="I22" t="str">
        <f>IFERROR(IF(VLOOKUP('Xlookup set'!$S22,'Xlookup set'!$A$1:$R$1200,10,FALSE)=0,"",VLOOKUP('Xlookup set'!$S22,'Xlookup set'!$A$1:$R$1200,10,FALSE)),"")</f>
        <v/>
      </c>
      <c r="J22" t="str">
        <f>IFERROR(IF(VLOOKUP('Xlookup set'!$S22,'Xlookup set'!$A$1:$R$1200,11,FALSE)=0,"",VLOOKUP('Xlookup set'!$S22,'Xlookup set'!$A$1:$R$1200,11,FALSE)),"")</f>
        <v/>
      </c>
      <c r="K22" t="str">
        <f>IFERROR(IF(VLOOKUP('Xlookup set'!$S22,'Xlookup set'!$A$1:$R$1200,12,FALSE)=0,"",VLOOKUP('Xlookup set'!$S22,'Xlookup set'!$A$1:$R$1200,12,FALSE)),"")</f>
        <v/>
      </c>
      <c r="L22" t="str">
        <f>IFERROR(IF(VLOOKUP('Xlookup set'!$S22,'Xlookup set'!$A$1:$R$1200,13,FALSE)=0,"",VLOOKUP('Xlookup set'!$S22,'Xlookup set'!$A$1:$R$1200,13,FALSE)),"")</f>
        <v/>
      </c>
      <c r="M22" t="str">
        <f>IFERROR(IF(VLOOKUP('Xlookup set'!$S22,'Xlookup set'!$A$1:$R$1200,14,FALSE)=0,"",VLOOKUP('Xlookup set'!$S22,'Xlookup set'!$A$1:$R$1200,14,FALSE)),"")</f>
        <v/>
      </c>
      <c r="N22" t="str">
        <f>IFERROR(IF(VLOOKUP('Xlookup set'!$S22,'Xlookup set'!$A$1:$R$1200,15,FALSE)=0,"",VLOOKUP('Xlookup set'!$S22,'Xlookup set'!$A$1:$R$1200,15,FALSE)),"")</f>
        <v/>
      </c>
      <c r="O22" t="str">
        <f>IFERROR(IF(VLOOKUP('Xlookup set'!$S22,'Xlookup set'!$A$1:$R$1200,16,FALSE)=0,"",VLOOKUP('Xlookup set'!$S22,'Xlookup set'!$A$1:$R$1200,16,FALSE)),"")</f>
        <v/>
      </c>
      <c r="P22" t="str">
        <f t="array" aca="1" ref="P22" ca="1">IFERROR(Y2IF(VLOOKUP('Xlookup set'!$S22,'Xlookup set'!$A$1:$R$1200,17,FALSE)=0,"",VLOOKUP('Xlookup set'!$S22,'Xlookup set'!$A$1:$R$1200,17,FALSE)),"")</f>
        <v/>
      </c>
      <c r="Q22" t="str">
        <f>IFERROR(IF(VLOOKUP('Xlookup set'!$S22,'Xlookup set'!$A$1:$R$1200,18,FALSE)=0,"",VLOOKUP('Xlookup set'!$S22,'Xlookup set'!$A$1:$R$1200,18,FALSE)),"")</f>
        <v/>
      </c>
    </row>
    <row r="23" spans="1:17">
      <c r="A23" t="str">
        <f>IFERROR(VLOOKUP('Xlookup set'!$S23,'Xlookup set'!$A$1:$R$1200,2,FALSE),"")</f>
        <v/>
      </c>
      <c r="B23" t="str">
        <f>IF(I23&lt;&gt;"",ドッグキャリー!$I$2,"")</f>
        <v/>
      </c>
      <c r="C23" t="str">
        <f t="shared" si="2"/>
        <v/>
      </c>
      <c r="D23" t="str">
        <f t="shared" si="3"/>
        <v/>
      </c>
      <c r="H23" s="90" t="str">
        <f>IFERROR(IF(VLOOKUP('Xlookup set'!$S23,'Xlookup set'!$A$1:$R$1200,9,FALSE)=0,"",VLOOKUP('Xlookup set'!$S23,'Xlookup set'!$A$1:$R$1200,9,FALSE)),"")</f>
        <v/>
      </c>
      <c r="I23" t="str">
        <f>IFERROR(IF(VLOOKUP('Xlookup set'!$S23,'Xlookup set'!$A$1:$R$1200,10,FALSE)=0,"",VLOOKUP('Xlookup set'!$S23,'Xlookup set'!$A$1:$R$1200,10,FALSE)),"")</f>
        <v/>
      </c>
      <c r="J23" t="str">
        <f>IFERROR(IF(VLOOKUP('Xlookup set'!$S23,'Xlookup set'!$A$1:$R$1200,11,FALSE)=0,"",VLOOKUP('Xlookup set'!$S23,'Xlookup set'!$A$1:$R$1200,11,FALSE)),"")</f>
        <v/>
      </c>
      <c r="K23" t="str">
        <f>IFERROR(IF(VLOOKUP('Xlookup set'!$S23,'Xlookup set'!$A$1:$R$1200,12,FALSE)=0,"",VLOOKUP('Xlookup set'!$S23,'Xlookup set'!$A$1:$R$1200,12,FALSE)),"")</f>
        <v/>
      </c>
      <c r="L23" t="str">
        <f>IFERROR(IF(VLOOKUP('Xlookup set'!$S23,'Xlookup set'!$A$1:$R$1200,13,FALSE)=0,"",VLOOKUP('Xlookup set'!$S23,'Xlookup set'!$A$1:$R$1200,13,FALSE)),"")</f>
        <v/>
      </c>
      <c r="M23" t="str">
        <f>IFERROR(IF(VLOOKUP('Xlookup set'!$S23,'Xlookup set'!$A$1:$R$1200,14,FALSE)=0,"",VLOOKUP('Xlookup set'!$S23,'Xlookup set'!$A$1:$R$1200,14,FALSE)),"")</f>
        <v/>
      </c>
      <c r="N23" t="str">
        <f>IFERROR(IF(VLOOKUP('Xlookup set'!$S23,'Xlookup set'!$A$1:$R$1200,15,FALSE)=0,"",VLOOKUP('Xlookup set'!$S23,'Xlookup set'!$A$1:$R$1200,15,FALSE)),"")</f>
        <v/>
      </c>
      <c r="O23" t="str">
        <f>IFERROR(IF(VLOOKUP('Xlookup set'!$S23,'Xlookup set'!$A$1:$R$1200,16,FALSE)=0,"",VLOOKUP('Xlookup set'!$S23,'Xlookup set'!$A$1:$R$1200,16,FALSE)),"")</f>
        <v/>
      </c>
      <c r="P23" t="str">
        <f t="array" aca="1" ref="P23" ca="1">IFERROR(Y2IF(VLOOKUP('Xlookup set'!$S23,'Xlookup set'!$A$1:$R$1200,17,FALSE)=0,"",VLOOKUP('Xlookup set'!$S23,'Xlookup set'!$A$1:$R$1200,17,FALSE)),"")</f>
        <v/>
      </c>
      <c r="Q23" t="str">
        <f>IFERROR(IF(VLOOKUP('Xlookup set'!$S23,'Xlookup set'!$A$1:$R$1200,18,FALSE)=0,"",VLOOKUP('Xlookup set'!$S23,'Xlookup set'!$A$1:$R$1200,18,FALSE)),"")</f>
        <v/>
      </c>
    </row>
    <row r="24" spans="1:17">
      <c r="A24" t="str">
        <f>IFERROR(VLOOKUP('Xlookup set'!$S24,'Xlookup set'!$A$1:$R$1200,2,FALSE),"")</f>
        <v/>
      </c>
      <c r="B24" t="str">
        <f>IF(I24&lt;&gt;"",ドッグキャリー!$I$2,"")</f>
        <v/>
      </c>
      <c r="C24" t="str">
        <f t="shared" si="2"/>
        <v/>
      </c>
      <c r="D24" t="str">
        <f t="shared" si="3"/>
        <v/>
      </c>
      <c r="H24" s="90" t="str">
        <f>IFERROR(IF(VLOOKUP('Xlookup set'!$S24,'Xlookup set'!$A$1:$R$1200,9,FALSE)=0,"",VLOOKUP('Xlookup set'!$S24,'Xlookup set'!$A$1:$R$1200,9,FALSE)),"")</f>
        <v/>
      </c>
      <c r="I24" t="str">
        <f>IFERROR(IF(VLOOKUP('Xlookup set'!$S24,'Xlookup set'!$A$1:$R$1200,10,FALSE)=0,"",VLOOKUP('Xlookup set'!$S24,'Xlookup set'!$A$1:$R$1200,10,FALSE)),"")</f>
        <v/>
      </c>
      <c r="J24" t="str">
        <f>IFERROR(IF(VLOOKUP('Xlookup set'!$S24,'Xlookup set'!$A$1:$R$1200,11,FALSE)=0,"",VLOOKUP('Xlookup set'!$S24,'Xlookup set'!$A$1:$R$1200,11,FALSE)),"")</f>
        <v/>
      </c>
      <c r="K24" t="str">
        <f>IFERROR(IF(VLOOKUP('Xlookup set'!$S24,'Xlookup set'!$A$1:$R$1200,12,FALSE)=0,"",VLOOKUP('Xlookup set'!$S24,'Xlookup set'!$A$1:$R$1200,12,FALSE)),"")</f>
        <v/>
      </c>
      <c r="L24" t="str">
        <f>IFERROR(IF(VLOOKUP('Xlookup set'!$S24,'Xlookup set'!$A$1:$R$1200,13,FALSE)=0,"",VLOOKUP('Xlookup set'!$S24,'Xlookup set'!$A$1:$R$1200,13,FALSE)),"")</f>
        <v/>
      </c>
      <c r="M24" t="str">
        <f>IFERROR(IF(VLOOKUP('Xlookup set'!$S24,'Xlookup set'!$A$1:$R$1200,14,FALSE)=0,"",VLOOKUP('Xlookup set'!$S24,'Xlookup set'!$A$1:$R$1200,14,FALSE)),"")</f>
        <v/>
      </c>
      <c r="N24" t="str">
        <f>IFERROR(IF(VLOOKUP('Xlookup set'!$S24,'Xlookup set'!$A$1:$R$1200,15,FALSE)=0,"",VLOOKUP('Xlookup set'!$S24,'Xlookup set'!$A$1:$R$1200,15,FALSE)),"")</f>
        <v/>
      </c>
      <c r="O24" t="str">
        <f>IFERROR(IF(VLOOKUP('Xlookup set'!$S24,'Xlookup set'!$A$1:$R$1200,16,FALSE)=0,"",VLOOKUP('Xlookup set'!$S24,'Xlookup set'!$A$1:$R$1200,16,FALSE)),"")</f>
        <v/>
      </c>
      <c r="P24" t="str">
        <f t="array" aca="1" ref="P24" ca="1">IFERROR(Y2IF(VLOOKUP('Xlookup set'!$S24,'Xlookup set'!$A$1:$R$1200,17,FALSE)=0,"",VLOOKUP('Xlookup set'!$S24,'Xlookup set'!$A$1:$R$1200,17,FALSE)),"")</f>
        <v/>
      </c>
      <c r="Q24" t="str">
        <f>IFERROR(IF(VLOOKUP('Xlookup set'!$S24,'Xlookup set'!$A$1:$R$1200,18,FALSE)=0,"",VLOOKUP('Xlookup set'!$S24,'Xlookup set'!$A$1:$R$1200,18,FALSE)),"")</f>
        <v/>
      </c>
    </row>
    <row r="25" spans="1:17">
      <c r="A25" t="str">
        <f>IFERROR(VLOOKUP('Xlookup set'!$S25,'Xlookup set'!$A$1:$R$1200,2,FALSE),"")</f>
        <v/>
      </c>
      <c r="B25" t="str">
        <f>IF(I25&lt;&gt;"",ドッグキャリー!$I$2,"")</f>
        <v/>
      </c>
      <c r="C25" t="str">
        <f t="shared" si="2"/>
        <v/>
      </c>
      <c r="D25" t="str">
        <f t="shared" si="3"/>
        <v/>
      </c>
      <c r="H25" s="90" t="str">
        <f>IFERROR(IF(VLOOKUP('Xlookup set'!$S25,'Xlookup set'!$A$1:$R$1200,9,FALSE)=0,"",VLOOKUP('Xlookup set'!$S25,'Xlookup set'!$A$1:$R$1200,9,FALSE)),"")</f>
        <v/>
      </c>
      <c r="I25" t="str">
        <f>IFERROR(IF(VLOOKUP('Xlookup set'!$S25,'Xlookup set'!$A$1:$R$1200,10,FALSE)=0,"",VLOOKUP('Xlookup set'!$S25,'Xlookup set'!$A$1:$R$1200,10,FALSE)),"")</f>
        <v/>
      </c>
      <c r="J25" t="str">
        <f>IFERROR(IF(VLOOKUP('Xlookup set'!$S25,'Xlookup set'!$A$1:$R$1200,11,FALSE)=0,"",VLOOKUP('Xlookup set'!$S25,'Xlookup set'!$A$1:$R$1200,11,FALSE)),"")</f>
        <v/>
      </c>
      <c r="K25" t="str">
        <f>IFERROR(IF(VLOOKUP('Xlookup set'!$S25,'Xlookup set'!$A$1:$R$1200,12,FALSE)=0,"",VLOOKUP('Xlookup set'!$S25,'Xlookup set'!$A$1:$R$1200,12,FALSE)),"")</f>
        <v/>
      </c>
      <c r="L25" t="str">
        <f>IFERROR(IF(VLOOKUP('Xlookup set'!$S25,'Xlookup set'!$A$1:$R$1200,13,FALSE)=0,"",VLOOKUP('Xlookup set'!$S25,'Xlookup set'!$A$1:$R$1200,13,FALSE)),"")</f>
        <v/>
      </c>
      <c r="M25" t="str">
        <f>IFERROR(IF(VLOOKUP('Xlookup set'!$S25,'Xlookup set'!$A$1:$R$1200,14,FALSE)=0,"",VLOOKUP('Xlookup set'!$S25,'Xlookup set'!$A$1:$R$1200,14,FALSE)),"")</f>
        <v/>
      </c>
      <c r="N25" t="str">
        <f>IFERROR(IF(VLOOKUP('Xlookup set'!$S25,'Xlookup set'!$A$1:$R$1200,15,FALSE)=0,"",VLOOKUP('Xlookup set'!$S25,'Xlookup set'!$A$1:$R$1200,15,FALSE)),"")</f>
        <v/>
      </c>
      <c r="O25" t="str">
        <f>IFERROR(IF(VLOOKUP('Xlookup set'!$S25,'Xlookup set'!$A$1:$R$1200,16,FALSE)=0,"",VLOOKUP('Xlookup set'!$S25,'Xlookup set'!$A$1:$R$1200,16,FALSE)),"")</f>
        <v/>
      </c>
      <c r="P25" t="str">
        <f t="array" aca="1" ref="P25" ca="1">IFERROR(Y2IF(VLOOKUP('Xlookup set'!$S25,'Xlookup set'!$A$1:$R$1200,17,FALSE)=0,"",VLOOKUP('Xlookup set'!$S25,'Xlookup set'!$A$1:$R$1200,17,FALSE)),"")</f>
        <v/>
      </c>
      <c r="Q25" t="str">
        <f>IFERROR(IF(VLOOKUP('Xlookup set'!$S25,'Xlookup set'!$A$1:$R$1200,18,FALSE)=0,"",VLOOKUP('Xlookup set'!$S25,'Xlookup set'!$A$1:$R$1200,18,FALSE)),"")</f>
        <v/>
      </c>
    </row>
    <row r="26" spans="1:17">
      <c r="A26" t="str">
        <f>IFERROR(VLOOKUP('Xlookup set'!$S26,'Xlookup set'!$A$1:$R$1200,2,FALSE),"")</f>
        <v/>
      </c>
      <c r="B26" t="str">
        <f>IF(I26&lt;&gt;"",ドッグキャリー!$I$2,"")</f>
        <v/>
      </c>
      <c r="C26" t="str">
        <f t="shared" si="2"/>
        <v/>
      </c>
      <c r="D26" t="str">
        <f t="shared" si="3"/>
        <v/>
      </c>
      <c r="H26" s="90" t="str">
        <f>IFERROR(IF(VLOOKUP('Xlookup set'!$S26,'Xlookup set'!$A$1:$R$1200,9,FALSE)=0,"",VLOOKUP('Xlookup set'!$S26,'Xlookup set'!$A$1:$R$1200,9,FALSE)),"")</f>
        <v/>
      </c>
      <c r="I26" t="str">
        <f>IFERROR(IF(VLOOKUP('Xlookup set'!$S26,'Xlookup set'!$A$1:$R$1200,10,FALSE)=0,"",VLOOKUP('Xlookup set'!$S26,'Xlookup set'!$A$1:$R$1200,10,FALSE)),"")</f>
        <v/>
      </c>
      <c r="J26" t="str">
        <f>IFERROR(IF(VLOOKUP('Xlookup set'!$S26,'Xlookup set'!$A$1:$R$1200,11,FALSE)=0,"",VLOOKUP('Xlookup set'!$S26,'Xlookup set'!$A$1:$R$1200,11,FALSE)),"")</f>
        <v/>
      </c>
      <c r="K26" t="str">
        <f>IFERROR(IF(VLOOKUP('Xlookup set'!$S26,'Xlookup set'!$A$1:$R$1200,12,FALSE)=0,"",VLOOKUP('Xlookup set'!$S26,'Xlookup set'!$A$1:$R$1200,12,FALSE)),"")</f>
        <v/>
      </c>
      <c r="L26" t="str">
        <f>IFERROR(IF(VLOOKUP('Xlookup set'!$S26,'Xlookup set'!$A$1:$R$1200,13,FALSE)=0,"",VLOOKUP('Xlookup set'!$S26,'Xlookup set'!$A$1:$R$1200,13,FALSE)),"")</f>
        <v/>
      </c>
      <c r="M26" t="str">
        <f>IFERROR(IF(VLOOKUP('Xlookup set'!$S26,'Xlookup set'!$A$1:$R$1200,14,FALSE)=0,"",VLOOKUP('Xlookup set'!$S26,'Xlookup set'!$A$1:$R$1200,14,FALSE)),"")</f>
        <v/>
      </c>
      <c r="N26" t="str">
        <f>IFERROR(IF(VLOOKUP('Xlookup set'!$S26,'Xlookup set'!$A$1:$R$1200,15,FALSE)=0,"",VLOOKUP('Xlookup set'!$S26,'Xlookup set'!$A$1:$R$1200,15,FALSE)),"")</f>
        <v/>
      </c>
      <c r="O26" t="str">
        <f>IFERROR(IF(VLOOKUP('Xlookup set'!$S26,'Xlookup set'!$A$1:$R$1200,16,FALSE)=0,"",VLOOKUP('Xlookup set'!$S26,'Xlookup set'!$A$1:$R$1200,16,FALSE)),"")</f>
        <v/>
      </c>
      <c r="P26" t="str">
        <f t="array" aca="1" ref="P26" ca="1">IFERROR(Y2IF(VLOOKUP('Xlookup set'!$S26,'Xlookup set'!$A$1:$R$1200,17,FALSE)=0,"",VLOOKUP('Xlookup set'!$S26,'Xlookup set'!$A$1:$R$1200,17,FALSE)),"")</f>
        <v/>
      </c>
      <c r="Q26" t="str">
        <f>IFERROR(IF(VLOOKUP('Xlookup set'!$S26,'Xlookup set'!$A$1:$R$1200,18,FALSE)=0,"",VLOOKUP('Xlookup set'!$S26,'Xlookup set'!$A$1:$R$1200,18,FALSE)),"")</f>
        <v/>
      </c>
    </row>
    <row r="27" spans="1:17">
      <c r="A27" t="str">
        <f>IFERROR(VLOOKUP('Xlookup set'!$S27,'Xlookup set'!$A$1:$R$1200,2,FALSE),"")</f>
        <v/>
      </c>
      <c r="B27" t="str">
        <f>IF(I27&lt;&gt;"",ドッグキャリー!$I$2,"")</f>
        <v/>
      </c>
      <c r="C27" t="str">
        <f t="shared" si="2"/>
        <v/>
      </c>
      <c r="D27" t="str">
        <f t="shared" si="3"/>
        <v/>
      </c>
      <c r="H27" s="90" t="str">
        <f>IFERROR(IF(VLOOKUP('Xlookup set'!$S27,'Xlookup set'!$A$1:$R$1200,9,FALSE)=0,"",VLOOKUP('Xlookup set'!$S27,'Xlookup set'!$A$1:$R$1200,9,FALSE)),"")</f>
        <v/>
      </c>
      <c r="I27" t="str">
        <f>IFERROR(IF(VLOOKUP('Xlookup set'!$S27,'Xlookup set'!$A$1:$R$1200,10,FALSE)=0,"",VLOOKUP('Xlookup set'!$S27,'Xlookup set'!$A$1:$R$1200,10,FALSE)),"")</f>
        <v/>
      </c>
      <c r="J27" t="str">
        <f>IFERROR(IF(VLOOKUP('Xlookup set'!$S27,'Xlookup set'!$A$1:$R$1200,11,FALSE)=0,"",VLOOKUP('Xlookup set'!$S27,'Xlookup set'!$A$1:$R$1200,11,FALSE)),"")</f>
        <v/>
      </c>
      <c r="K27" t="str">
        <f>IFERROR(IF(VLOOKUP('Xlookup set'!$S27,'Xlookup set'!$A$1:$R$1200,12,FALSE)=0,"",VLOOKUP('Xlookup set'!$S27,'Xlookup set'!$A$1:$R$1200,12,FALSE)),"")</f>
        <v/>
      </c>
      <c r="L27" t="str">
        <f>IFERROR(IF(VLOOKUP('Xlookup set'!$S27,'Xlookup set'!$A$1:$R$1200,13,FALSE)=0,"",VLOOKUP('Xlookup set'!$S27,'Xlookup set'!$A$1:$R$1200,13,FALSE)),"")</f>
        <v/>
      </c>
      <c r="M27" t="str">
        <f>IFERROR(IF(VLOOKUP('Xlookup set'!$S27,'Xlookup set'!$A$1:$R$1200,14,FALSE)=0,"",VLOOKUP('Xlookup set'!$S27,'Xlookup set'!$A$1:$R$1200,14,FALSE)),"")</f>
        <v/>
      </c>
      <c r="N27" t="str">
        <f>IFERROR(IF(VLOOKUP('Xlookup set'!$S27,'Xlookup set'!$A$1:$R$1200,15,FALSE)=0,"",VLOOKUP('Xlookup set'!$S27,'Xlookup set'!$A$1:$R$1200,15,FALSE)),"")</f>
        <v/>
      </c>
      <c r="O27" t="str">
        <f>IFERROR(IF(VLOOKUP('Xlookup set'!$S27,'Xlookup set'!$A$1:$R$1200,16,FALSE)=0,"",VLOOKUP('Xlookup set'!$S27,'Xlookup set'!$A$1:$R$1200,16,FALSE)),"")</f>
        <v/>
      </c>
      <c r="P27" t="str">
        <f t="array" aca="1" ref="P27" ca="1">IFERROR(Y2IF(VLOOKUP('Xlookup set'!$S27,'Xlookup set'!$A$1:$R$1200,17,FALSE)=0,"",VLOOKUP('Xlookup set'!$S27,'Xlookup set'!$A$1:$R$1200,17,FALSE)),"")</f>
        <v/>
      </c>
      <c r="Q27" t="str">
        <f>IFERROR(IF(VLOOKUP('Xlookup set'!$S27,'Xlookup set'!$A$1:$R$1200,18,FALSE)=0,"",VLOOKUP('Xlookup set'!$S27,'Xlookup set'!$A$1:$R$1200,18,FALSE)),"")</f>
        <v/>
      </c>
    </row>
    <row r="28" spans="1:17">
      <c r="A28" t="str">
        <f>IFERROR(VLOOKUP('Xlookup set'!$S28,'Xlookup set'!$A$1:$R$1200,2,FALSE),"")</f>
        <v/>
      </c>
      <c r="B28" t="str">
        <f>IF(I28&lt;&gt;"",ドッグキャリー!$I$2,"")</f>
        <v/>
      </c>
      <c r="C28" t="str">
        <f t="shared" si="2"/>
        <v/>
      </c>
      <c r="D28" t="str">
        <f t="shared" si="3"/>
        <v/>
      </c>
      <c r="H28" s="90" t="str">
        <f>IFERROR(IF(VLOOKUP('Xlookup set'!$S28,'Xlookup set'!$A$1:$R$1200,9,FALSE)=0,"",VLOOKUP('Xlookup set'!$S28,'Xlookup set'!$A$1:$R$1200,9,FALSE)),"")</f>
        <v/>
      </c>
      <c r="I28" t="str">
        <f>IFERROR(IF(VLOOKUP('Xlookup set'!$S28,'Xlookup set'!$A$1:$R$1200,10,FALSE)=0,"",VLOOKUP('Xlookup set'!$S28,'Xlookup set'!$A$1:$R$1200,10,FALSE)),"")</f>
        <v/>
      </c>
      <c r="J28" t="str">
        <f>IFERROR(IF(VLOOKUP('Xlookup set'!$S28,'Xlookup set'!$A$1:$R$1200,11,FALSE)=0,"",VLOOKUP('Xlookup set'!$S28,'Xlookup set'!$A$1:$R$1200,11,FALSE)),"")</f>
        <v/>
      </c>
      <c r="K28" t="str">
        <f>IFERROR(IF(VLOOKUP('Xlookup set'!$S28,'Xlookup set'!$A$1:$R$1200,12,FALSE)=0,"",VLOOKUP('Xlookup set'!$S28,'Xlookup set'!$A$1:$R$1200,12,FALSE)),"")</f>
        <v/>
      </c>
      <c r="L28" t="str">
        <f>IFERROR(IF(VLOOKUP('Xlookup set'!$S28,'Xlookup set'!$A$1:$R$1200,13,FALSE)=0,"",VLOOKUP('Xlookup set'!$S28,'Xlookup set'!$A$1:$R$1200,13,FALSE)),"")</f>
        <v/>
      </c>
      <c r="M28" t="str">
        <f>IFERROR(IF(VLOOKUP('Xlookup set'!$S28,'Xlookup set'!$A$1:$R$1200,14,FALSE)=0,"",VLOOKUP('Xlookup set'!$S28,'Xlookup set'!$A$1:$R$1200,14,FALSE)),"")</f>
        <v/>
      </c>
      <c r="N28" t="str">
        <f>IFERROR(IF(VLOOKUP('Xlookup set'!$S28,'Xlookup set'!$A$1:$R$1200,15,FALSE)=0,"",VLOOKUP('Xlookup set'!$S28,'Xlookup set'!$A$1:$R$1200,15,FALSE)),"")</f>
        <v/>
      </c>
      <c r="O28" t="str">
        <f>IFERROR(IF(VLOOKUP('Xlookup set'!$S28,'Xlookup set'!$A$1:$R$1200,16,FALSE)=0,"",VLOOKUP('Xlookup set'!$S28,'Xlookup set'!$A$1:$R$1200,16,FALSE)),"")</f>
        <v/>
      </c>
      <c r="P28" t="str">
        <f t="array" aca="1" ref="P28" ca="1">IFERROR(Y2IF(VLOOKUP('Xlookup set'!$S28,'Xlookup set'!$A$1:$R$1200,17,FALSE)=0,"",VLOOKUP('Xlookup set'!$S28,'Xlookup set'!$A$1:$R$1200,17,FALSE)),"")</f>
        <v/>
      </c>
      <c r="Q28" t="str">
        <f>IFERROR(IF(VLOOKUP('Xlookup set'!$S28,'Xlookup set'!$A$1:$R$1200,18,FALSE)=0,"",VLOOKUP('Xlookup set'!$S28,'Xlookup set'!$A$1:$R$1200,18,FALSE)),"")</f>
        <v/>
      </c>
    </row>
    <row r="29" spans="1:17">
      <c r="A29" t="str">
        <f>IFERROR(VLOOKUP('Xlookup set'!$S29,'Xlookup set'!$A$1:$R$1200,2,FALSE),"")</f>
        <v/>
      </c>
      <c r="B29" t="str">
        <f>IF(I29&lt;&gt;"",ドッグキャリー!$I$2,"")</f>
        <v/>
      </c>
      <c r="C29" t="str">
        <f t="shared" si="2"/>
        <v/>
      </c>
      <c r="D29" t="str">
        <f t="shared" si="3"/>
        <v/>
      </c>
      <c r="H29" s="90" t="str">
        <f>IFERROR(IF(VLOOKUP('Xlookup set'!$S29,'Xlookup set'!$A$1:$R$1200,9,FALSE)=0,"",VLOOKUP('Xlookup set'!$S29,'Xlookup set'!$A$1:$R$1200,9,FALSE)),"")</f>
        <v/>
      </c>
      <c r="I29" t="str">
        <f>IFERROR(IF(VLOOKUP('Xlookup set'!$S29,'Xlookup set'!$A$1:$R$1200,10,FALSE)=0,"",VLOOKUP('Xlookup set'!$S29,'Xlookup set'!$A$1:$R$1200,10,FALSE)),"")</f>
        <v/>
      </c>
      <c r="J29" t="str">
        <f>IFERROR(IF(VLOOKUP('Xlookup set'!$S29,'Xlookup set'!$A$1:$R$1200,11,FALSE)=0,"",VLOOKUP('Xlookup set'!$S29,'Xlookup set'!$A$1:$R$1200,11,FALSE)),"")</f>
        <v/>
      </c>
      <c r="K29" t="str">
        <f>IFERROR(IF(VLOOKUP('Xlookup set'!$S29,'Xlookup set'!$A$1:$R$1200,12,FALSE)=0,"",VLOOKUP('Xlookup set'!$S29,'Xlookup set'!$A$1:$R$1200,12,FALSE)),"")</f>
        <v/>
      </c>
      <c r="L29" t="str">
        <f>IFERROR(IF(VLOOKUP('Xlookup set'!$S29,'Xlookup set'!$A$1:$R$1200,13,FALSE)=0,"",VLOOKUP('Xlookup set'!$S29,'Xlookup set'!$A$1:$R$1200,13,FALSE)),"")</f>
        <v/>
      </c>
      <c r="M29" t="str">
        <f>IFERROR(IF(VLOOKUP('Xlookup set'!$S29,'Xlookup set'!$A$1:$R$1200,14,FALSE)=0,"",VLOOKUP('Xlookup set'!$S29,'Xlookup set'!$A$1:$R$1200,14,FALSE)),"")</f>
        <v/>
      </c>
      <c r="N29" t="str">
        <f>IFERROR(IF(VLOOKUP('Xlookup set'!$S29,'Xlookup set'!$A$1:$R$1200,15,FALSE)=0,"",VLOOKUP('Xlookup set'!$S29,'Xlookup set'!$A$1:$R$1200,15,FALSE)),"")</f>
        <v/>
      </c>
      <c r="O29" t="str">
        <f>IFERROR(IF(VLOOKUP('Xlookup set'!$S29,'Xlookup set'!$A$1:$R$1200,16,FALSE)=0,"",VLOOKUP('Xlookup set'!$S29,'Xlookup set'!$A$1:$R$1200,16,FALSE)),"")</f>
        <v/>
      </c>
      <c r="P29" t="str">
        <f t="array" aca="1" ref="P29" ca="1">IFERROR(Y2IF(VLOOKUP('Xlookup set'!$S29,'Xlookup set'!$A$1:$R$1200,17,FALSE)=0,"",VLOOKUP('Xlookup set'!$S29,'Xlookup set'!$A$1:$R$1200,17,FALSE)),"")</f>
        <v/>
      </c>
      <c r="Q29" t="str">
        <f>IFERROR(IF(VLOOKUP('Xlookup set'!$S29,'Xlookup set'!$A$1:$R$1200,18,FALSE)=0,"",VLOOKUP('Xlookup set'!$S29,'Xlookup set'!$A$1:$R$1200,18,FALSE)),"")</f>
        <v/>
      </c>
    </row>
    <row r="30" spans="1:17">
      <c r="A30" t="str">
        <f>IFERROR(VLOOKUP('Xlookup set'!$S30,'Xlookup set'!$A$1:$R$1200,2,FALSE),"")</f>
        <v/>
      </c>
      <c r="B30" t="str">
        <f>IF(I30&lt;&gt;"",ドッグキャリー!$I$2,"")</f>
        <v/>
      </c>
      <c r="C30" t="str">
        <f t="shared" si="2"/>
        <v/>
      </c>
      <c r="D30" t="str">
        <f t="shared" si="3"/>
        <v/>
      </c>
      <c r="H30" s="90" t="str">
        <f>IFERROR(IF(VLOOKUP('Xlookup set'!$S30,'Xlookup set'!$A$1:$R$1200,9,FALSE)=0,"",VLOOKUP('Xlookup set'!$S30,'Xlookup set'!$A$1:$R$1200,9,FALSE)),"")</f>
        <v/>
      </c>
      <c r="I30" t="str">
        <f>IFERROR(IF(VLOOKUP('Xlookup set'!$S30,'Xlookup set'!$A$1:$R$1200,10,FALSE)=0,"",VLOOKUP('Xlookup set'!$S30,'Xlookup set'!$A$1:$R$1200,10,FALSE)),"")</f>
        <v/>
      </c>
      <c r="J30" t="str">
        <f>IFERROR(IF(VLOOKUP('Xlookup set'!$S30,'Xlookup set'!$A$1:$R$1200,11,FALSE)=0,"",VLOOKUP('Xlookup set'!$S30,'Xlookup set'!$A$1:$R$1200,11,FALSE)),"")</f>
        <v/>
      </c>
      <c r="K30" t="str">
        <f>IFERROR(IF(VLOOKUP('Xlookup set'!$S30,'Xlookup set'!$A$1:$R$1200,12,FALSE)=0,"",VLOOKUP('Xlookup set'!$S30,'Xlookup set'!$A$1:$R$1200,12,FALSE)),"")</f>
        <v/>
      </c>
      <c r="L30" t="str">
        <f>IFERROR(IF(VLOOKUP('Xlookup set'!$S30,'Xlookup set'!$A$1:$R$1200,13,FALSE)=0,"",VLOOKUP('Xlookup set'!$S30,'Xlookup set'!$A$1:$R$1200,13,FALSE)),"")</f>
        <v/>
      </c>
      <c r="M30" t="str">
        <f>IFERROR(IF(VLOOKUP('Xlookup set'!$S30,'Xlookup set'!$A$1:$R$1200,14,FALSE)=0,"",VLOOKUP('Xlookup set'!$S30,'Xlookup set'!$A$1:$R$1200,14,FALSE)),"")</f>
        <v/>
      </c>
      <c r="N30" t="str">
        <f>IFERROR(IF(VLOOKUP('Xlookup set'!$S30,'Xlookup set'!$A$1:$R$1200,15,FALSE)=0,"",VLOOKUP('Xlookup set'!$S30,'Xlookup set'!$A$1:$R$1200,15,FALSE)),"")</f>
        <v/>
      </c>
      <c r="O30" t="str">
        <f>IFERROR(IF(VLOOKUP('Xlookup set'!$S30,'Xlookup set'!$A$1:$R$1200,16,FALSE)=0,"",VLOOKUP('Xlookup set'!$S30,'Xlookup set'!$A$1:$R$1200,16,FALSE)),"")</f>
        <v/>
      </c>
      <c r="P30" t="str">
        <f t="array" aca="1" ref="P30" ca="1">IFERROR(Y2IF(VLOOKUP('Xlookup set'!$S30,'Xlookup set'!$A$1:$R$1200,17,FALSE)=0,"",VLOOKUP('Xlookup set'!$S30,'Xlookup set'!$A$1:$R$1200,17,FALSE)),"")</f>
        <v/>
      </c>
      <c r="Q30" t="str">
        <f>IFERROR(IF(VLOOKUP('Xlookup set'!$S30,'Xlookup set'!$A$1:$R$1200,18,FALSE)=0,"",VLOOKUP('Xlookup set'!$S30,'Xlookup set'!$A$1:$R$1200,18,FALSE)),"")</f>
        <v/>
      </c>
    </row>
    <row r="31" spans="1:17">
      <c r="A31" t="str">
        <f>IFERROR(VLOOKUP('Xlookup set'!$S31,'Xlookup set'!$A$1:$R$1200,2,FALSE),"")</f>
        <v/>
      </c>
      <c r="B31" t="str">
        <f>IF(I31&lt;&gt;"",ドッグキャリー!$I$2,"")</f>
        <v/>
      </c>
      <c r="C31" t="str">
        <f t="shared" si="2"/>
        <v/>
      </c>
      <c r="D31" t="str">
        <f t="shared" si="3"/>
        <v/>
      </c>
      <c r="H31" s="90" t="str">
        <f>IFERROR(IF(VLOOKUP('Xlookup set'!$S31,'Xlookup set'!$A$1:$R$1200,9,FALSE)=0,"",VLOOKUP('Xlookup set'!$S31,'Xlookup set'!$A$1:$R$1200,9,FALSE)),"")</f>
        <v/>
      </c>
      <c r="I31" t="str">
        <f>IFERROR(IF(VLOOKUP('Xlookup set'!$S31,'Xlookup set'!$A$1:$R$1200,10,FALSE)=0,"",VLOOKUP('Xlookup set'!$S31,'Xlookup set'!$A$1:$R$1200,10,FALSE)),"")</f>
        <v/>
      </c>
      <c r="J31" t="str">
        <f>IFERROR(IF(VLOOKUP('Xlookup set'!$S31,'Xlookup set'!$A$1:$R$1200,11,FALSE)=0,"",VLOOKUP('Xlookup set'!$S31,'Xlookup set'!$A$1:$R$1200,11,FALSE)),"")</f>
        <v/>
      </c>
      <c r="K31" t="str">
        <f>IFERROR(IF(VLOOKUP('Xlookup set'!$S31,'Xlookup set'!$A$1:$R$1200,12,FALSE)=0,"",VLOOKUP('Xlookup set'!$S31,'Xlookup set'!$A$1:$R$1200,12,FALSE)),"")</f>
        <v/>
      </c>
      <c r="L31" t="str">
        <f>IFERROR(IF(VLOOKUP('Xlookup set'!$S31,'Xlookup set'!$A$1:$R$1200,13,FALSE)=0,"",VLOOKUP('Xlookup set'!$S31,'Xlookup set'!$A$1:$R$1200,13,FALSE)),"")</f>
        <v/>
      </c>
      <c r="M31" t="str">
        <f>IFERROR(IF(VLOOKUP('Xlookup set'!$S31,'Xlookup set'!$A$1:$R$1200,14,FALSE)=0,"",VLOOKUP('Xlookup set'!$S31,'Xlookup set'!$A$1:$R$1200,14,FALSE)),"")</f>
        <v/>
      </c>
      <c r="N31" t="str">
        <f>IFERROR(IF(VLOOKUP('Xlookup set'!$S31,'Xlookup set'!$A$1:$R$1200,15,FALSE)=0,"",VLOOKUP('Xlookup set'!$S31,'Xlookup set'!$A$1:$R$1200,15,FALSE)),"")</f>
        <v/>
      </c>
      <c r="O31" t="str">
        <f>IFERROR(IF(VLOOKUP('Xlookup set'!$S31,'Xlookup set'!$A$1:$R$1200,16,FALSE)=0,"",VLOOKUP('Xlookup set'!$S31,'Xlookup set'!$A$1:$R$1200,16,FALSE)),"")</f>
        <v/>
      </c>
      <c r="P31" t="str">
        <f t="array" aca="1" ref="P31" ca="1">IFERROR(Y2IF(VLOOKUP('Xlookup set'!$S31,'Xlookup set'!$A$1:$R$1200,17,FALSE)=0,"",VLOOKUP('Xlookup set'!$S31,'Xlookup set'!$A$1:$R$1200,17,FALSE)),"")</f>
        <v/>
      </c>
      <c r="Q31" t="str">
        <f>IFERROR(IF(VLOOKUP('Xlookup set'!$S31,'Xlookup set'!$A$1:$R$1200,18,FALSE)=0,"",VLOOKUP('Xlookup set'!$S31,'Xlookup set'!$A$1:$R$1200,18,FALSE)),"")</f>
        <v/>
      </c>
    </row>
    <row r="32" spans="1:17">
      <c r="A32" t="str">
        <f>IFERROR(VLOOKUP('Xlookup set'!$S32,'Xlookup set'!$A$1:$R$1200,2,FALSE),"")</f>
        <v/>
      </c>
      <c r="B32" t="str">
        <f>IF(I32&lt;&gt;"",ドッグキャリー!$I$2,"")</f>
        <v/>
      </c>
      <c r="C32" t="str">
        <f t="shared" si="2"/>
        <v/>
      </c>
      <c r="D32" t="str">
        <f t="shared" si="3"/>
        <v/>
      </c>
      <c r="H32" s="90" t="str">
        <f>IFERROR(IF(VLOOKUP('Xlookup set'!$S32,'Xlookup set'!$A$1:$R$1200,9,FALSE)=0,"",VLOOKUP('Xlookup set'!$S32,'Xlookup set'!$A$1:$R$1200,9,FALSE)),"")</f>
        <v/>
      </c>
      <c r="I32" t="str">
        <f>IFERROR(IF(VLOOKUP('Xlookup set'!$S32,'Xlookup set'!$A$1:$R$1200,10,FALSE)=0,"",VLOOKUP('Xlookup set'!$S32,'Xlookup set'!$A$1:$R$1200,10,FALSE)),"")</f>
        <v/>
      </c>
      <c r="J32" t="str">
        <f>IFERROR(IF(VLOOKUP('Xlookup set'!$S32,'Xlookup set'!$A$1:$R$1200,11,FALSE)=0,"",VLOOKUP('Xlookup set'!$S32,'Xlookup set'!$A$1:$R$1200,11,FALSE)),"")</f>
        <v/>
      </c>
      <c r="K32" t="str">
        <f>IFERROR(IF(VLOOKUP('Xlookup set'!$S32,'Xlookup set'!$A$1:$R$1200,12,FALSE)=0,"",VLOOKUP('Xlookup set'!$S32,'Xlookup set'!$A$1:$R$1200,12,FALSE)),"")</f>
        <v/>
      </c>
      <c r="L32" t="str">
        <f>IFERROR(IF(VLOOKUP('Xlookup set'!$S32,'Xlookup set'!$A$1:$R$1200,13,FALSE)=0,"",VLOOKUP('Xlookup set'!$S32,'Xlookup set'!$A$1:$R$1200,13,FALSE)),"")</f>
        <v/>
      </c>
      <c r="M32" t="str">
        <f>IFERROR(IF(VLOOKUP('Xlookup set'!$S32,'Xlookup set'!$A$1:$R$1200,14,FALSE)=0,"",VLOOKUP('Xlookup set'!$S32,'Xlookup set'!$A$1:$R$1200,14,FALSE)),"")</f>
        <v/>
      </c>
      <c r="N32" t="str">
        <f>IFERROR(IF(VLOOKUP('Xlookup set'!$S32,'Xlookup set'!$A$1:$R$1200,15,FALSE)=0,"",VLOOKUP('Xlookup set'!$S32,'Xlookup set'!$A$1:$R$1200,15,FALSE)),"")</f>
        <v/>
      </c>
      <c r="O32" t="str">
        <f>IFERROR(IF(VLOOKUP('Xlookup set'!$S32,'Xlookup set'!$A$1:$R$1200,16,FALSE)=0,"",VLOOKUP('Xlookup set'!$S32,'Xlookup set'!$A$1:$R$1200,16,FALSE)),"")</f>
        <v/>
      </c>
      <c r="P32" t="str">
        <f t="array" aca="1" ref="P32" ca="1">IFERROR(Y2IF(VLOOKUP('Xlookup set'!$S32,'Xlookup set'!$A$1:$R$1200,17,FALSE)=0,"",VLOOKUP('Xlookup set'!$S32,'Xlookup set'!$A$1:$R$1200,17,FALSE)),"")</f>
        <v/>
      </c>
      <c r="Q32" t="str">
        <f>IFERROR(IF(VLOOKUP('Xlookup set'!$S32,'Xlookup set'!$A$1:$R$1200,18,FALSE)=0,"",VLOOKUP('Xlookup set'!$S32,'Xlookup set'!$A$1:$R$1200,18,FALSE)),"")</f>
        <v/>
      </c>
    </row>
    <row r="33" spans="1:17">
      <c r="A33" t="str">
        <f>IFERROR(VLOOKUP('Xlookup set'!$S33,'Xlookup set'!$A$1:$R$1200,2,FALSE),"")</f>
        <v/>
      </c>
      <c r="B33" t="str">
        <f>IF(I33&lt;&gt;"",ドッグキャリー!$I$2,"")</f>
        <v/>
      </c>
      <c r="C33" t="str">
        <f t="shared" si="2"/>
        <v/>
      </c>
      <c r="D33" t="str">
        <f t="shared" si="3"/>
        <v/>
      </c>
      <c r="H33" s="90" t="str">
        <f>IFERROR(IF(VLOOKUP('Xlookup set'!$S33,'Xlookup set'!$A$1:$R$1200,9,FALSE)=0,"",VLOOKUP('Xlookup set'!$S33,'Xlookup set'!$A$1:$R$1200,9,FALSE)),"")</f>
        <v/>
      </c>
      <c r="I33" t="str">
        <f>IFERROR(IF(VLOOKUP('Xlookup set'!$S33,'Xlookup set'!$A$1:$R$1200,10,FALSE)=0,"",VLOOKUP('Xlookup set'!$S33,'Xlookup set'!$A$1:$R$1200,10,FALSE)),"")</f>
        <v/>
      </c>
      <c r="J33" t="str">
        <f>IFERROR(IF(VLOOKUP('Xlookup set'!$S33,'Xlookup set'!$A$1:$R$1200,11,FALSE)=0,"",VLOOKUP('Xlookup set'!$S33,'Xlookup set'!$A$1:$R$1200,11,FALSE)),"")</f>
        <v/>
      </c>
      <c r="K33" t="str">
        <f>IFERROR(IF(VLOOKUP('Xlookup set'!$S33,'Xlookup set'!$A$1:$R$1200,12,FALSE)=0,"",VLOOKUP('Xlookup set'!$S33,'Xlookup set'!$A$1:$R$1200,12,FALSE)),"")</f>
        <v/>
      </c>
      <c r="L33" t="str">
        <f>IFERROR(IF(VLOOKUP('Xlookup set'!$S33,'Xlookup set'!$A$1:$R$1200,13,FALSE)=0,"",VLOOKUP('Xlookup set'!$S33,'Xlookup set'!$A$1:$R$1200,13,FALSE)),"")</f>
        <v/>
      </c>
      <c r="M33" t="str">
        <f>IFERROR(IF(VLOOKUP('Xlookup set'!$S33,'Xlookup set'!$A$1:$R$1200,14,FALSE)=0,"",VLOOKUP('Xlookup set'!$S33,'Xlookup set'!$A$1:$R$1200,14,FALSE)),"")</f>
        <v/>
      </c>
      <c r="N33" t="str">
        <f>IFERROR(IF(VLOOKUP('Xlookup set'!$S33,'Xlookup set'!$A$1:$R$1200,15,FALSE)=0,"",VLOOKUP('Xlookup set'!$S33,'Xlookup set'!$A$1:$R$1200,15,FALSE)),"")</f>
        <v/>
      </c>
      <c r="O33" t="str">
        <f>IFERROR(IF(VLOOKUP('Xlookup set'!$S33,'Xlookup set'!$A$1:$R$1200,16,FALSE)=0,"",VLOOKUP('Xlookup set'!$S33,'Xlookup set'!$A$1:$R$1200,16,FALSE)),"")</f>
        <v/>
      </c>
      <c r="P33" t="str">
        <f t="array" aca="1" ref="P33" ca="1">IFERROR(Y2IF(VLOOKUP('Xlookup set'!$S33,'Xlookup set'!$A$1:$R$1200,17,FALSE)=0,"",VLOOKUP('Xlookup set'!$S33,'Xlookup set'!$A$1:$R$1200,17,FALSE)),"")</f>
        <v/>
      </c>
      <c r="Q33" t="str">
        <f>IFERROR(IF(VLOOKUP('Xlookup set'!$S33,'Xlookup set'!$A$1:$R$1200,18,FALSE)=0,"",VLOOKUP('Xlookup set'!$S33,'Xlookup set'!$A$1:$R$1200,18,FALSE)),"")</f>
        <v/>
      </c>
    </row>
    <row r="34" spans="1:17">
      <c r="A34" t="str">
        <f>IFERROR(VLOOKUP('Xlookup set'!$S34,'Xlookup set'!$A$1:$R$1200,2,FALSE),"")</f>
        <v/>
      </c>
      <c r="B34" t="str">
        <f>IF(I34&lt;&gt;"",ドッグキャリー!$I$2,"")</f>
        <v/>
      </c>
      <c r="C34" t="str">
        <f t="shared" si="2"/>
        <v/>
      </c>
      <c r="D34" t="str">
        <f t="shared" si="3"/>
        <v/>
      </c>
      <c r="H34" s="90" t="str">
        <f>IFERROR(IF(VLOOKUP('Xlookup set'!$S34,'Xlookup set'!$A$1:$R$1200,9,FALSE)=0,"",VLOOKUP('Xlookup set'!$S34,'Xlookup set'!$A$1:$R$1200,9,FALSE)),"")</f>
        <v/>
      </c>
      <c r="I34" t="str">
        <f>IFERROR(IF(VLOOKUP('Xlookup set'!$S34,'Xlookup set'!$A$1:$R$1200,10,FALSE)=0,"",VLOOKUP('Xlookup set'!$S34,'Xlookup set'!$A$1:$R$1200,10,FALSE)),"")</f>
        <v/>
      </c>
      <c r="J34" t="str">
        <f>IFERROR(IF(VLOOKUP('Xlookup set'!$S34,'Xlookup set'!$A$1:$R$1200,11,FALSE)=0,"",VLOOKUP('Xlookup set'!$S34,'Xlookup set'!$A$1:$R$1200,11,FALSE)),"")</f>
        <v/>
      </c>
      <c r="K34" t="str">
        <f>IFERROR(IF(VLOOKUP('Xlookup set'!$S34,'Xlookup set'!$A$1:$R$1200,12,FALSE)=0,"",VLOOKUP('Xlookup set'!$S34,'Xlookup set'!$A$1:$R$1200,12,FALSE)),"")</f>
        <v/>
      </c>
      <c r="L34" t="str">
        <f>IFERROR(IF(VLOOKUP('Xlookup set'!$S34,'Xlookup set'!$A$1:$R$1200,13,FALSE)=0,"",VLOOKUP('Xlookup set'!$S34,'Xlookup set'!$A$1:$R$1200,13,FALSE)),"")</f>
        <v/>
      </c>
      <c r="M34" t="str">
        <f>IFERROR(IF(VLOOKUP('Xlookup set'!$S34,'Xlookup set'!$A$1:$R$1200,14,FALSE)=0,"",VLOOKUP('Xlookup set'!$S34,'Xlookup set'!$A$1:$R$1200,14,FALSE)),"")</f>
        <v/>
      </c>
      <c r="N34" t="str">
        <f>IFERROR(IF(VLOOKUP('Xlookup set'!$S34,'Xlookup set'!$A$1:$R$1200,15,FALSE)=0,"",VLOOKUP('Xlookup set'!$S34,'Xlookup set'!$A$1:$R$1200,15,FALSE)),"")</f>
        <v/>
      </c>
      <c r="O34" t="str">
        <f>IFERROR(IF(VLOOKUP('Xlookup set'!$S34,'Xlookup set'!$A$1:$R$1200,16,FALSE)=0,"",VLOOKUP('Xlookup set'!$S34,'Xlookup set'!$A$1:$R$1200,16,FALSE)),"")</f>
        <v/>
      </c>
      <c r="P34" t="str">
        <f t="array" aca="1" ref="P34" ca="1">IFERROR(Y2IF(VLOOKUP('Xlookup set'!$S34,'Xlookup set'!$A$1:$R$1200,17,FALSE)=0,"",VLOOKUP('Xlookup set'!$S34,'Xlookup set'!$A$1:$R$1200,17,FALSE)),"")</f>
        <v/>
      </c>
      <c r="Q34" t="str">
        <f>IFERROR(IF(VLOOKUP('Xlookup set'!$S34,'Xlookup set'!$A$1:$R$1200,18,FALSE)=0,"",VLOOKUP('Xlookup set'!$S34,'Xlookup set'!$A$1:$R$1200,18,FALSE)),"")</f>
        <v/>
      </c>
    </row>
    <row r="35" spans="1:17">
      <c r="A35" t="str">
        <f>IFERROR(VLOOKUP('Xlookup set'!$S35,'Xlookup set'!$A$1:$R$1200,2,FALSE),"")</f>
        <v/>
      </c>
      <c r="B35" t="str">
        <f>IF(I35&lt;&gt;"",ドッグキャリー!$I$2,"")</f>
        <v/>
      </c>
      <c r="C35" t="str">
        <f t="shared" si="2"/>
        <v/>
      </c>
      <c r="D35" t="str">
        <f t="shared" si="3"/>
        <v/>
      </c>
      <c r="H35" s="90" t="str">
        <f>IFERROR(IF(VLOOKUP('Xlookup set'!$S35,'Xlookup set'!$A$1:$R$1200,9,FALSE)=0,"",VLOOKUP('Xlookup set'!$S35,'Xlookup set'!$A$1:$R$1200,9,FALSE)),"")</f>
        <v/>
      </c>
      <c r="I35" t="str">
        <f>IFERROR(IF(VLOOKUP('Xlookup set'!$S35,'Xlookup set'!$A$1:$R$1200,10,FALSE)=0,"",VLOOKUP('Xlookup set'!$S35,'Xlookup set'!$A$1:$R$1200,10,FALSE)),"")</f>
        <v/>
      </c>
      <c r="J35" t="str">
        <f>IFERROR(IF(VLOOKUP('Xlookup set'!$S35,'Xlookup set'!$A$1:$R$1200,11,FALSE)=0,"",VLOOKUP('Xlookup set'!$S35,'Xlookup set'!$A$1:$R$1200,11,FALSE)),"")</f>
        <v/>
      </c>
      <c r="K35" t="str">
        <f>IFERROR(IF(VLOOKUP('Xlookup set'!$S35,'Xlookup set'!$A$1:$R$1200,12,FALSE)=0,"",VLOOKUP('Xlookup set'!$S35,'Xlookup set'!$A$1:$R$1200,12,FALSE)),"")</f>
        <v/>
      </c>
      <c r="L35" t="str">
        <f>IFERROR(IF(VLOOKUP('Xlookup set'!$S35,'Xlookup set'!$A$1:$R$1200,13,FALSE)=0,"",VLOOKUP('Xlookup set'!$S35,'Xlookup set'!$A$1:$R$1200,13,FALSE)),"")</f>
        <v/>
      </c>
      <c r="M35" t="str">
        <f>IFERROR(IF(VLOOKUP('Xlookup set'!$S35,'Xlookup set'!$A$1:$R$1200,14,FALSE)=0,"",VLOOKUP('Xlookup set'!$S35,'Xlookup set'!$A$1:$R$1200,14,FALSE)),"")</f>
        <v/>
      </c>
      <c r="N35" t="str">
        <f>IFERROR(IF(VLOOKUP('Xlookup set'!$S35,'Xlookup set'!$A$1:$R$1200,15,FALSE)=0,"",VLOOKUP('Xlookup set'!$S35,'Xlookup set'!$A$1:$R$1200,15,FALSE)),"")</f>
        <v/>
      </c>
      <c r="O35" t="str">
        <f>IFERROR(IF(VLOOKUP('Xlookup set'!$S35,'Xlookup set'!$A$1:$R$1200,16,FALSE)=0,"",VLOOKUP('Xlookup set'!$S35,'Xlookup set'!$A$1:$R$1200,16,FALSE)),"")</f>
        <v/>
      </c>
      <c r="P35" t="str">
        <f t="array" aca="1" ref="P35" ca="1">IFERROR(Y2IF(VLOOKUP('Xlookup set'!$S35,'Xlookup set'!$A$1:$R$1200,17,FALSE)=0,"",VLOOKUP('Xlookup set'!$S35,'Xlookup set'!$A$1:$R$1200,17,FALSE)),"")</f>
        <v/>
      </c>
      <c r="Q35" t="str">
        <f>IFERROR(IF(VLOOKUP('Xlookup set'!$S35,'Xlookup set'!$A$1:$R$1200,18,FALSE)=0,"",VLOOKUP('Xlookup set'!$S35,'Xlookup set'!$A$1:$R$1200,18,FALSE)),"")</f>
        <v/>
      </c>
    </row>
    <row r="36" spans="1:17">
      <c r="A36" t="str">
        <f>IFERROR(VLOOKUP('Xlookup set'!$S36,'Xlookup set'!$A$1:$R$1200,2,FALSE),"")</f>
        <v/>
      </c>
      <c r="B36" t="str">
        <f>IF(I36&lt;&gt;"",ドッグキャリー!$I$2,"")</f>
        <v/>
      </c>
      <c r="C36" t="str">
        <f t="shared" si="2"/>
        <v/>
      </c>
      <c r="D36" t="str">
        <f t="shared" si="3"/>
        <v/>
      </c>
      <c r="H36" s="90" t="str">
        <f>IFERROR(IF(VLOOKUP('Xlookup set'!$S36,'Xlookup set'!$A$1:$R$1200,9,FALSE)=0,"",VLOOKUP('Xlookup set'!$S36,'Xlookup set'!$A$1:$R$1200,9,FALSE)),"")</f>
        <v/>
      </c>
      <c r="I36" t="str">
        <f>IFERROR(IF(VLOOKUP('Xlookup set'!$S36,'Xlookup set'!$A$1:$R$1200,10,FALSE)=0,"",VLOOKUP('Xlookup set'!$S36,'Xlookup set'!$A$1:$R$1200,10,FALSE)),"")</f>
        <v/>
      </c>
      <c r="J36" t="str">
        <f>IFERROR(IF(VLOOKUP('Xlookup set'!$S36,'Xlookup set'!$A$1:$R$1200,11,FALSE)=0,"",VLOOKUP('Xlookup set'!$S36,'Xlookup set'!$A$1:$R$1200,11,FALSE)),"")</f>
        <v/>
      </c>
      <c r="K36" t="str">
        <f>IFERROR(IF(VLOOKUP('Xlookup set'!$S36,'Xlookup set'!$A$1:$R$1200,12,FALSE)=0,"",VLOOKUP('Xlookup set'!$S36,'Xlookup set'!$A$1:$R$1200,12,FALSE)),"")</f>
        <v/>
      </c>
      <c r="L36" t="str">
        <f>IFERROR(IF(VLOOKUP('Xlookup set'!$S36,'Xlookup set'!$A$1:$R$1200,13,FALSE)=0,"",VLOOKUP('Xlookup set'!$S36,'Xlookup set'!$A$1:$R$1200,13,FALSE)),"")</f>
        <v/>
      </c>
      <c r="M36" t="str">
        <f>IFERROR(IF(VLOOKUP('Xlookup set'!$S36,'Xlookup set'!$A$1:$R$1200,14,FALSE)=0,"",VLOOKUP('Xlookup set'!$S36,'Xlookup set'!$A$1:$R$1200,14,FALSE)),"")</f>
        <v/>
      </c>
      <c r="N36" t="str">
        <f>IFERROR(IF(VLOOKUP('Xlookup set'!$S36,'Xlookup set'!$A$1:$R$1200,15,FALSE)=0,"",VLOOKUP('Xlookup set'!$S36,'Xlookup set'!$A$1:$R$1200,15,FALSE)),"")</f>
        <v/>
      </c>
      <c r="O36" t="str">
        <f>IFERROR(IF(VLOOKUP('Xlookup set'!$S36,'Xlookup set'!$A$1:$R$1200,16,FALSE)=0,"",VLOOKUP('Xlookup set'!$S36,'Xlookup set'!$A$1:$R$1200,16,FALSE)),"")</f>
        <v/>
      </c>
      <c r="P36" t="str">
        <f t="array" aca="1" ref="P36" ca="1">IFERROR(Y2IF(VLOOKUP('Xlookup set'!$S36,'Xlookup set'!$A$1:$R$1200,17,FALSE)=0,"",VLOOKUP('Xlookup set'!$S36,'Xlookup set'!$A$1:$R$1200,17,FALSE)),"")</f>
        <v/>
      </c>
      <c r="Q36" t="str">
        <f>IFERROR(IF(VLOOKUP('Xlookup set'!$S36,'Xlookup set'!$A$1:$R$1200,18,FALSE)=0,"",VLOOKUP('Xlookup set'!$S36,'Xlookup set'!$A$1:$R$1200,18,FALSE)),"")</f>
        <v/>
      </c>
    </row>
    <row r="37" spans="1:17">
      <c r="A37" t="str">
        <f>IFERROR(VLOOKUP('Xlookup set'!$S37,'Xlookup set'!$A$1:$R$1200,2,FALSE),"")</f>
        <v/>
      </c>
      <c r="B37" t="str">
        <f>IF(I37&lt;&gt;"",ドッグキャリー!$I$2,"")</f>
        <v/>
      </c>
      <c r="C37" t="str">
        <f t="shared" si="2"/>
        <v/>
      </c>
      <c r="D37" t="str">
        <f t="shared" si="3"/>
        <v/>
      </c>
      <c r="H37" s="90" t="str">
        <f>IFERROR(IF(VLOOKUP('Xlookup set'!$S37,'Xlookup set'!$A$1:$R$1200,9,FALSE)=0,"",VLOOKUP('Xlookup set'!$S37,'Xlookup set'!$A$1:$R$1200,9,FALSE)),"")</f>
        <v/>
      </c>
      <c r="I37" t="str">
        <f>IFERROR(IF(VLOOKUP('Xlookup set'!$S37,'Xlookup set'!$A$1:$R$1200,10,FALSE)=0,"",VLOOKUP('Xlookup set'!$S37,'Xlookup set'!$A$1:$R$1200,10,FALSE)),"")</f>
        <v/>
      </c>
      <c r="J37" t="str">
        <f>IFERROR(IF(VLOOKUP('Xlookup set'!$S37,'Xlookup set'!$A$1:$R$1200,11,FALSE)=0,"",VLOOKUP('Xlookup set'!$S37,'Xlookup set'!$A$1:$R$1200,11,FALSE)),"")</f>
        <v/>
      </c>
      <c r="K37" t="str">
        <f>IFERROR(IF(VLOOKUP('Xlookup set'!$S37,'Xlookup set'!$A$1:$R$1200,12,FALSE)=0,"",VLOOKUP('Xlookup set'!$S37,'Xlookup set'!$A$1:$R$1200,12,FALSE)),"")</f>
        <v/>
      </c>
      <c r="L37" t="str">
        <f>IFERROR(IF(VLOOKUP('Xlookup set'!$S37,'Xlookup set'!$A$1:$R$1200,13,FALSE)=0,"",VLOOKUP('Xlookup set'!$S37,'Xlookup set'!$A$1:$R$1200,13,FALSE)),"")</f>
        <v/>
      </c>
      <c r="M37" t="str">
        <f>IFERROR(IF(VLOOKUP('Xlookup set'!$S37,'Xlookup set'!$A$1:$R$1200,14,FALSE)=0,"",VLOOKUP('Xlookup set'!$S37,'Xlookup set'!$A$1:$R$1200,14,FALSE)),"")</f>
        <v/>
      </c>
      <c r="N37" t="str">
        <f>IFERROR(IF(VLOOKUP('Xlookup set'!$S37,'Xlookup set'!$A$1:$R$1200,15,FALSE)=0,"",VLOOKUP('Xlookup set'!$S37,'Xlookup set'!$A$1:$R$1200,15,FALSE)),"")</f>
        <v/>
      </c>
      <c r="O37" t="str">
        <f>IFERROR(IF(VLOOKUP('Xlookup set'!$S37,'Xlookup set'!$A$1:$R$1200,16,FALSE)=0,"",VLOOKUP('Xlookup set'!$S37,'Xlookup set'!$A$1:$R$1200,16,FALSE)),"")</f>
        <v/>
      </c>
      <c r="P37" t="str">
        <f t="array" aca="1" ref="P37" ca="1">IFERROR(Y2IF(VLOOKUP('Xlookup set'!$S37,'Xlookup set'!$A$1:$R$1200,17,FALSE)=0,"",VLOOKUP('Xlookup set'!$S37,'Xlookup set'!$A$1:$R$1200,17,FALSE)),"")</f>
        <v/>
      </c>
      <c r="Q37" t="str">
        <f>IFERROR(IF(VLOOKUP('Xlookup set'!$S37,'Xlookup set'!$A$1:$R$1200,18,FALSE)=0,"",VLOOKUP('Xlookup set'!$S37,'Xlookup set'!$A$1:$R$1200,18,FALSE)),"")</f>
        <v/>
      </c>
    </row>
    <row r="38" spans="1:17">
      <c r="A38" t="str">
        <f>IFERROR(VLOOKUP('Xlookup set'!$S38,'Xlookup set'!$A$1:$R$1200,2,FALSE),"")</f>
        <v/>
      </c>
      <c r="B38" t="str">
        <f>IF(I38&lt;&gt;"",ドッグキャリー!$I$2,"")</f>
        <v/>
      </c>
      <c r="C38" t="str">
        <f t="shared" si="2"/>
        <v/>
      </c>
      <c r="D38" t="str">
        <f t="shared" si="3"/>
        <v/>
      </c>
      <c r="H38" s="90" t="str">
        <f>IFERROR(IF(VLOOKUP('Xlookup set'!$S38,'Xlookup set'!$A$1:$R$1200,9,FALSE)=0,"",VLOOKUP('Xlookup set'!$S38,'Xlookup set'!$A$1:$R$1200,9,FALSE)),"")</f>
        <v/>
      </c>
      <c r="I38" t="str">
        <f>IFERROR(IF(VLOOKUP('Xlookup set'!$S38,'Xlookup set'!$A$1:$R$1200,10,FALSE)=0,"",VLOOKUP('Xlookup set'!$S38,'Xlookup set'!$A$1:$R$1200,10,FALSE)),"")</f>
        <v/>
      </c>
      <c r="J38" t="str">
        <f>IFERROR(IF(VLOOKUP('Xlookup set'!$S38,'Xlookup set'!$A$1:$R$1200,11,FALSE)=0,"",VLOOKUP('Xlookup set'!$S38,'Xlookup set'!$A$1:$R$1200,11,FALSE)),"")</f>
        <v/>
      </c>
      <c r="K38" t="str">
        <f>IFERROR(IF(VLOOKUP('Xlookup set'!$S38,'Xlookup set'!$A$1:$R$1200,12,FALSE)=0,"",VLOOKUP('Xlookup set'!$S38,'Xlookup set'!$A$1:$R$1200,12,FALSE)),"")</f>
        <v/>
      </c>
      <c r="L38" t="str">
        <f>IFERROR(IF(VLOOKUP('Xlookup set'!$S38,'Xlookup set'!$A$1:$R$1200,13,FALSE)=0,"",VLOOKUP('Xlookup set'!$S38,'Xlookup set'!$A$1:$R$1200,13,FALSE)),"")</f>
        <v/>
      </c>
      <c r="M38" t="str">
        <f>IFERROR(IF(VLOOKUP('Xlookup set'!$S38,'Xlookup set'!$A$1:$R$1200,14,FALSE)=0,"",VLOOKUP('Xlookup set'!$S38,'Xlookup set'!$A$1:$R$1200,14,FALSE)),"")</f>
        <v/>
      </c>
      <c r="N38" t="str">
        <f>IFERROR(IF(VLOOKUP('Xlookup set'!$S38,'Xlookup set'!$A$1:$R$1200,15,FALSE)=0,"",VLOOKUP('Xlookup set'!$S38,'Xlookup set'!$A$1:$R$1200,15,FALSE)),"")</f>
        <v/>
      </c>
      <c r="O38" t="str">
        <f>IFERROR(IF(VLOOKUP('Xlookup set'!$S38,'Xlookup set'!$A$1:$R$1200,16,FALSE)=0,"",VLOOKUP('Xlookup set'!$S38,'Xlookup set'!$A$1:$R$1200,16,FALSE)),"")</f>
        <v/>
      </c>
      <c r="P38" t="str">
        <f t="array" aca="1" ref="P38" ca="1">IFERROR(Y2IF(VLOOKUP('Xlookup set'!$S38,'Xlookup set'!$A$1:$R$1200,17,FALSE)=0,"",VLOOKUP('Xlookup set'!$S38,'Xlookup set'!$A$1:$R$1200,17,FALSE)),"")</f>
        <v/>
      </c>
      <c r="Q38" t="str">
        <f>IFERROR(IF(VLOOKUP('Xlookup set'!$S38,'Xlookup set'!$A$1:$R$1200,18,FALSE)=0,"",VLOOKUP('Xlookup set'!$S38,'Xlookup set'!$A$1:$R$1200,18,FALSE)),"")</f>
        <v/>
      </c>
    </row>
    <row r="39" spans="1:17">
      <c r="A39" t="str">
        <f>IFERROR(VLOOKUP('Xlookup set'!$S39,'Xlookup set'!$A$1:$R$1200,2,FALSE),"")</f>
        <v/>
      </c>
      <c r="B39" t="str">
        <f>IF(I39&lt;&gt;"",ドッグキャリー!$I$2,"")</f>
        <v/>
      </c>
      <c r="C39" t="str">
        <f t="shared" si="2"/>
        <v/>
      </c>
      <c r="D39" t="str">
        <f t="shared" si="3"/>
        <v/>
      </c>
      <c r="H39" s="90" t="str">
        <f>IFERROR(IF(VLOOKUP('Xlookup set'!$S39,'Xlookup set'!$A$1:$R$1200,9,FALSE)=0,"",VLOOKUP('Xlookup set'!$S39,'Xlookup set'!$A$1:$R$1200,9,FALSE)),"")</f>
        <v/>
      </c>
      <c r="I39" t="str">
        <f>IFERROR(IF(VLOOKUP('Xlookup set'!$S39,'Xlookup set'!$A$1:$R$1200,10,FALSE)=0,"",VLOOKUP('Xlookup set'!$S39,'Xlookup set'!$A$1:$R$1200,10,FALSE)),"")</f>
        <v/>
      </c>
      <c r="J39" t="str">
        <f>IFERROR(IF(VLOOKUP('Xlookup set'!$S39,'Xlookup set'!$A$1:$R$1200,11,FALSE)=0,"",VLOOKUP('Xlookup set'!$S39,'Xlookup set'!$A$1:$R$1200,11,FALSE)),"")</f>
        <v/>
      </c>
      <c r="K39" t="str">
        <f>IFERROR(IF(VLOOKUP('Xlookup set'!$S39,'Xlookup set'!$A$1:$R$1200,12,FALSE)=0,"",VLOOKUP('Xlookup set'!$S39,'Xlookup set'!$A$1:$R$1200,12,FALSE)),"")</f>
        <v/>
      </c>
      <c r="L39" t="str">
        <f>IFERROR(IF(VLOOKUP('Xlookup set'!$S39,'Xlookup set'!$A$1:$R$1200,13,FALSE)=0,"",VLOOKUP('Xlookup set'!$S39,'Xlookup set'!$A$1:$R$1200,13,FALSE)),"")</f>
        <v/>
      </c>
      <c r="M39" t="str">
        <f>IFERROR(IF(VLOOKUP('Xlookup set'!$S39,'Xlookup set'!$A$1:$R$1200,14,FALSE)=0,"",VLOOKUP('Xlookup set'!$S39,'Xlookup set'!$A$1:$R$1200,14,FALSE)),"")</f>
        <v/>
      </c>
      <c r="N39" t="str">
        <f>IFERROR(IF(VLOOKUP('Xlookup set'!$S39,'Xlookup set'!$A$1:$R$1200,15,FALSE)=0,"",VLOOKUP('Xlookup set'!$S39,'Xlookup set'!$A$1:$R$1200,15,FALSE)),"")</f>
        <v/>
      </c>
      <c r="O39" t="str">
        <f>IFERROR(IF(VLOOKUP('Xlookup set'!$S39,'Xlookup set'!$A$1:$R$1200,16,FALSE)=0,"",VLOOKUP('Xlookup set'!$S39,'Xlookup set'!$A$1:$R$1200,16,FALSE)),"")</f>
        <v/>
      </c>
      <c r="P39" t="str">
        <f t="array" aca="1" ref="P39" ca="1">IFERROR(Y2IF(VLOOKUP('Xlookup set'!$S39,'Xlookup set'!$A$1:$R$1200,17,FALSE)=0,"",VLOOKUP('Xlookup set'!$S39,'Xlookup set'!$A$1:$R$1200,17,FALSE)),"")</f>
        <v/>
      </c>
      <c r="Q39" t="str">
        <f>IFERROR(IF(VLOOKUP('Xlookup set'!$S39,'Xlookup set'!$A$1:$R$1200,18,FALSE)=0,"",VLOOKUP('Xlookup set'!$S39,'Xlookup set'!$A$1:$R$1200,18,FALSE)),"")</f>
        <v/>
      </c>
    </row>
    <row r="40" spans="1:17">
      <c r="A40" t="str">
        <f>IFERROR(VLOOKUP('Xlookup set'!$S40,'Xlookup set'!$A$1:$R$1200,2,FALSE),"")</f>
        <v/>
      </c>
      <c r="B40" t="str">
        <f>IF(I40&lt;&gt;"",ドッグキャリー!$I$2,"")</f>
        <v/>
      </c>
      <c r="C40" t="str">
        <f t="shared" si="2"/>
        <v/>
      </c>
      <c r="D40" t="str">
        <f t="shared" si="3"/>
        <v/>
      </c>
      <c r="H40" s="90" t="str">
        <f>IFERROR(IF(VLOOKUP('Xlookup set'!$S40,'Xlookup set'!$A$1:$R$1200,9,FALSE)=0,"",VLOOKUP('Xlookup set'!$S40,'Xlookup set'!$A$1:$R$1200,9,FALSE)),"")</f>
        <v/>
      </c>
      <c r="I40" t="str">
        <f>IFERROR(IF(VLOOKUP('Xlookup set'!$S40,'Xlookup set'!$A$1:$R$1200,10,FALSE)=0,"",VLOOKUP('Xlookup set'!$S40,'Xlookup set'!$A$1:$R$1200,10,FALSE)),"")</f>
        <v/>
      </c>
      <c r="J40" t="str">
        <f>IFERROR(IF(VLOOKUP('Xlookup set'!$S40,'Xlookup set'!$A$1:$R$1200,11,FALSE)=0,"",VLOOKUP('Xlookup set'!$S40,'Xlookup set'!$A$1:$R$1200,11,FALSE)),"")</f>
        <v/>
      </c>
      <c r="K40" t="str">
        <f>IFERROR(IF(VLOOKUP('Xlookup set'!$S40,'Xlookup set'!$A$1:$R$1200,12,FALSE)=0,"",VLOOKUP('Xlookup set'!$S40,'Xlookup set'!$A$1:$R$1200,12,FALSE)),"")</f>
        <v/>
      </c>
      <c r="L40" t="str">
        <f>IFERROR(IF(VLOOKUP('Xlookup set'!$S40,'Xlookup set'!$A$1:$R$1200,13,FALSE)=0,"",VLOOKUP('Xlookup set'!$S40,'Xlookup set'!$A$1:$R$1200,13,FALSE)),"")</f>
        <v/>
      </c>
      <c r="M40" t="str">
        <f>IFERROR(IF(VLOOKUP('Xlookup set'!$S40,'Xlookup set'!$A$1:$R$1200,14,FALSE)=0,"",VLOOKUP('Xlookup set'!$S40,'Xlookup set'!$A$1:$R$1200,14,FALSE)),"")</f>
        <v/>
      </c>
      <c r="N40" t="str">
        <f>IFERROR(IF(VLOOKUP('Xlookup set'!$S40,'Xlookup set'!$A$1:$R$1200,15,FALSE)=0,"",VLOOKUP('Xlookup set'!$S40,'Xlookup set'!$A$1:$R$1200,15,FALSE)),"")</f>
        <v/>
      </c>
      <c r="O40" t="str">
        <f>IFERROR(IF(VLOOKUP('Xlookup set'!$S40,'Xlookup set'!$A$1:$R$1200,16,FALSE)=0,"",VLOOKUP('Xlookup set'!$S40,'Xlookup set'!$A$1:$R$1200,16,FALSE)),"")</f>
        <v/>
      </c>
      <c r="P40" t="str">
        <f t="array" aca="1" ref="P40" ca="1">IFERROR(Y2IF(VLOOKUP('Xlookup set'!$S40,'Xlookup set'!$A$1:$R$1200,17,FALSE)=0,"",VLOOKUP('Xlookup set'!$S40,'Xlookup set'!$A$1:$R$1200,17,FALSE)),"")</f>
        <v/>
      </c>
      <c r="Q40" t="str">
        <f>IFERROR(IF(VLOOKUP('Xlookup set'!$S40,'Xlookup set'!$A$1:$R$1200,18,FALSE)=0,"",VLOOKUP('Xlookup set'!$S40,'Xlookup set'!$A$1:$R$1200,18,FALSE)),"")</f>
        <v/>
      </c>
    </row>
    <row r="41" spans="1:17">
      <c r="A41" t="str">
        <f>IFERROR(VLOOKUP('Xlookup set'!$S41,'Xlookup set'!$A$1:$R$1200,2,FALSE),"")</f>
        <v/>
      </c>
      <c r="B41" t="str">
        <f>IF(I41&lt;&gt;"",ドッグキャリー!$I$2,"")</f>
        <v/>
      </c>
      <c r="C41" t="str">
        <f t="shared" si="2"/>
        <v/>
      </c>
      <c r="D41" t="str">
        <f t="shared" si="3"/>
        <v/>
      </c>
      <c r="H41" s="90" t="str">
        <f>IFERROR(IF(VLOOKUP('Xlookup set'!$S41,'Xlookup set'!$A$1:$R$1200,9,FALSE)=0,"",VLOOKUP('Xlookup set'!$S41,'Xlookup set'!$A$1:$R$1200,9,FALSE)),"")</f>
        <v/>
      </c>
      <c r="I41" t="str">
        <f>IFERROR(IF(VLOOKUP('Xlookup set'!$S41,'Xlookup set'!$A$1:$R$1200,10,FALSE)=0,"",VLOOKUP('Xlookup set'!$S41,'Xlookup set'!$A$1:$R$1200,10,FALSE)),"")</f>
        <v/>
      </c>
      <c r="J41" t="str">
        <f>IFERROR(IF(VLOOKUP('Xlookup set'!$S41,'Xlookup set'!$A$1:$R$1200,11,FALSE)=0,"",VLOOKUP('Xlookup set'!$S41,'Xlookup set'!$A$1:$R$1200,11,FALSE)),"")</f>
        <v/>
      </c>
      <c r="K41" t="str">
        <f>IFERROR(IF(VLOOKUP('Xlookup set'!$S41,'Xlookup set'!$A$1:$R$1200,12,FALSE)=0,"",VLOOKUP('Xlookup set'!$S41,'Xlookup set'!$A$1:$R$1200,12,FALSE)),"")</f>
        <v/>
      </c>
      <c r="L41" t="str">
        <f>IFERROR(IF(VLOOKUP('Xlookup set'!$S41,'Xlookup set'!$A$1:$R$1200,13,FALSE)=0,"",VLOOKUP('Xlookup set'!$S41,'Xlookup set'!$A$1:$R$1200,13,FALSE)),"")</f>
        <v/>
      </c>
      <c r="M41" t="str">
        <f>IFERROR(IF(VLOOKUP('Xlookup set'!$S41,'Xlookup set'!$A$1:$R$1200,14,FALSE)=0,"",VLOOKUP('Xlookup set'!$S41,'Xlookup set'!$A$1:$R$1200,14,FALSE)),"")</f>
        <v/>
      </c>
      <c r="N41" t="str">
        <f>IFERROR(IF(VLOOKUP('Xlookup set'!$S41,'Xlookup set'!$A$1:$R$1200,15,FALSE)=0,"",VLOOKUP('Xlookup set'!$S41,'Xlookup set'!$A$1:$R$1200,15,FALSE)),"")</f>
        <v/>
      </c>
      <c r="O41" t="str">
        <f>IFERROR(IF(VLOOKUP('Xlookup set'!$S41,'Xlookup set'!$A$1:$R$1200,16,FALSE)=0,"",VLOOKUP('Xlookup set'!$S41,'Xlookup set'!$A$1:$R$1200,16,FALSE)),"")</f>
        <v/>
      </c>
      <c r="P41" t="str">
        <f t="array" aca="1" ref="P41" ca="1">IFERROR(Y2IF(VLOOKUP('Xlookup set'!$S41,'Xlookup set'!$A$1:$R$1200,17,FALSE)=0,"",VLOOKUP('Xlookup set'!$S41,'Xlookup set'!$A$1:$R$1200,17,FALSE)),"")</f>
        <v/>
      </c>
      <c r="Q41" t="str">
        <f>IFERROR(IF(VLOOKUP('Xlookup set'!$S41,'Xlookup set'!$A$1:$R$1200,18,FALSE)=0,"",VLOOKUP('Xlookup set'!$S41,'Xlookup set'!$A$1:$R$1200,18,FALSE)),"")</f>
        <v/>
      </c>
    </row>
    <row r="42" spans="1:17">
      <c r="A42" t="str">
        <f>IFERROR(VLOOKUP('Xlookup set'!$S42,'Xlookup set'!$A$1:$R$1200,2,FALSE),"")</f>
        <v/>
      </c>
      <c r="B42" t="str">
        <f>IF(I42&lt;&gt;"",ドッグキャリー!$I$2,"")</f>
        <v/>
      </c>
      <c r="C42" t="str">
        <f t="shared" si="2"/>
        <v/>
      </c>
      <c r="D42" t="str">
        <f t="shared" si="3"/>
        <v/>
      </c>
      <c r="H42" s="90" t="str">
        <f>IFERROR(IF(VLOOKUP('Xlookup set'!$S42,'Xlookup set'!$A$1:$R$1200,9,FALSE)=0,"",VLOOKUP('Xlookup set'!$S42,'Xlookup set'!$A$1:$R$1200,9,FALSE)),"")</f>
        <v/>
      </c>
      <c r="I42" t="str">
        <f>IFERROR(IF(VLOOKUP('Xlookup set'!$S42,'Xlookup set'!$A$1:$R$1200,10,FALSE)=0,"",VLOOKUP('Xlookup set'!$S42,'Xlookup set'!$A$1:$R$1200,10,FALSE)),"")</f>
        <v/>
      </c>
      <c r="J42" t="str">
        <f>IFERROR(IF(VLOOKUP('Xlookup set'!$S42,'Xlookup set'!$A$1:$R$1200,11,FALSE)=0,"",VLOOKUP('Xlookup set'!$S42,'Xlookup set'!$A$1:$R$1200,11,FALSE)),"")</f>
        <v/>
      </c>
      <c r="K42" t="str">
        <f>IFERROR(IF(VLOOKUP('Xlookup set'!$S42,'Xlookup set'!$A$1:$R$1200,12,FALSE)=0,"",VLOOKUP('Xlookup set'!$S42,'Xlookup set'!$A$1:$R$1200,12,FALSE)),"")</f>
        <v/>
      </c>
      <c r="L42" t="str">
        <f>IFERROR(IF(VLOOKUP('Xlookup set'!$S42,'Xlookup set'!$A$1:$R$1200,13,FALSE)=0,"",VLOOKUP('Xlookup set'!$S42,'Xlookup set'!$A$1:$R$1200,13,FALSE)),"")</f>
        <v/>
      </c>
      <c r="M42" t="str">
        <f>IFERROR(IF(VLOOKUP('Xlookup set'!$S42,'Xlookup set'!$A$1:$R$1200,14,FALSE)=0,"",VLOOKUP('Xlookup set'!$S42,'Xlookup set'!$A$1:$R$1200,14,FALSE)),"")</f>
        <v/>
      </c>
      <c r="N42" t="str">
        <f>IFERROR(IF(VLOOKUP('Xlookup set'!$S42,'Xlookup set'!$A$1:$R$1200,15,FALSE)=0,"",VLOOKUP('Xlookup set'!$S42,'Xlookup set'!$A$1:$R$1200,15,FALSE)),"")</f>
        <v/>
      </c>
      <c r="O42" t="str">
        <f>IFERROR(IF(VLOOKUP('Xlookup set'!$S42,'Xlookup set'!$A$1:$R$1200,16,FALSE)=0,"",VLOOKUP('Xlookup set'!$S42,'Xlookup set'!$A$1:$R$1200,16,FALSE)),"")</f>
        <v/>
      </c>
      <c r="P42" t="str">
        <f t="array" aca="1" ref="P42" ca="1">IFERROR(Y2IF(VLOOKUP('Xlookup set'!$S42,'Xlookup set'!$A$1:$R$1200,17,FALSE)=0,"",VLOOKUP('Xlookup set'!$S42,'Xlookup set'!$A$1:$R$1200,17,FALSE)),"")</f>
        <v/>
      </c>
      <c r="Q42" t="str">
        <f>IFERROR(IF(VLOOKUP('Xlookup set'!$S42,'Xlookup set'!$A$1:$R$1200,18,FALSE)=0,"",VLOOKUP('Xlookup set'!$S42,'Xlookup set'!$A$1:$R$1200,18,FALSE)),"")</f>
        <v/>
      </c>
    </row>
    <row r="43" spans="1:17">
      <c r="A43" t="str">
        <f>IFERROR(VLOOKUP('Xlookup set'!$S43,'Xlookup set'!$A$1:$R$1200,2,FALSE),"")</f>
        <v/>
      </c>
      <c r="B43" t="str">
        <f>IF(I43&lt;&gt;"",ドッグキャリー!$I$2,"")</f>
        <v/>
      </c>
      <c r="C43" t="str">
        <f t="shared" si="2"/>
        <v/>
      </c>
      <c r="D43" t="str">
        <f t="shared" si="3"/>
        <v/>
      </c>
      <c r="H43" s="90" t="str">
        <f>IFERROR(IF(VLOOKUP('Xlookup set'!$S43,'Xlookup set'!$A$1:$R$1200,9,FALSE)=0,"",VLOOKUP('Xlookup set'!$S43,'Xlookup set'!$A$1:$R$1200,9,FALSE)),"")</f>
        <v/>
      </c>
      <c r="I43" t="str">
        <f>IFERROR(IF(VLOOKUP('Xlookup set'!$S43,'Xlookup set'!$A$1:$R$1200,10,FALSE)=0,"",VLOOKUP('Xlookup set'!$S43,'Xlookup set'!$A$1:$R$1200,10,FALSE)),"")</f>
        <v/>
      </c>
      <c r="J43" t="str">
        <f>IFERROR(IF(VLOOKUP('Xlookup set'!$S43,'Xlookup set'!$A$1:$R$1200,11,FALSE)=0,"",VLOOKUP('Xlookup set'!$S43,'Xlookup set'!$A$1:$R$1200,11,FALSE)),"")</f>
        <v/>
      </c>
      <c r="K43" t="str">
        <f>IFERROR(IF(VLOOKUP('Xlookup set'!$S43,'Xlookup set'!$A$1:$R$1200,12,FALSE)=0,"",VLOOKUP('Xlookup set'!$S43,'Xlookup set'!$A$1:$R$1200,12,FALSE)),"")</f>
        <v/>
      </c>
      <c r="L43" t="str">
        <f>IFERROR(IF(VLOOKUP('Xlookup set'!$S43,'Xlookup set'!$A$1:$R$1200,13,FALSE)=0,"",VLOOKUP('Xlookup set'!$S43,'Xlookup set'!$A$1:$R$1200,13,FALSE)),"")</f>
        <v/>
      </c>
      <c r="M43" t="str">
        <f>IFERROR(IF(VLOOKUP('Xlookup set'!$S43,'Xlookup set'!$A$1:$R$1200,14,FALSE)=0,"",VLOOKUP('Xlookup set'!$S43,'Xlookup set'!$A$1:$R$1200,14,FALSE)),"")</f>
        <v/>
      </c>
      <c r="N43" t="str">
        <f>IFERROR(IF(VLOOKUP('Xlookup set'!$S43,'Xlookup set'!$A$1:$R$1200,15,FALSE)=0,"",VLOOKUP('Xlookup set'!$S43,'Xlookup set'!$A$1:$R$1200,15,FALSE)),"")</f>
        <v/>
      </c>
      <c r="O43" t="str">
        <f>IFERROR(IF(VLOOKUP('Xlookup set'!$S43,'Xlookup set'!$A$1:$R$1200,16,FALSE)=0,"",VLOOKUP('Xlookup set'!$S43,'Xlookup set'!$A$1:$R$1200,16,FALSE)),"")</f>
        <v/>
      </c>
      <c r="P43" t="str">
        <f t="array" aca="1" ref="P43" ca="1">IFERROR(Y2IF(VLOOKUP('Xlookup set'!$S43,'Xlookup set'!$A$1:$R$1200,17,FALSE)=0,"",VLOOKUP('Xlookup set'!$S43,'Xlookup set'!$A$1:$R$1200,17,FALSE)),"")</f>
        <v/>
      </c>
      <c r="Q43" t="str">
        <f>IFERROR(IF(VLOOKUP('Xlookup set'!$S43,'Xlookup set'!$A$1:$R$1200,18,FALSE)=0,"",VLOOKUP('Xlookup set'!$S43,'Xlookup set'!$A$1:$R$1200,18,FALSE)),"")</f>
        <v/>
      </c>
    </row>
    <row r="44" spans="1:17">
      <c r="A44" t="str">
        <f>IFERROR(VLOOKUP('Xlookup set'!$S44,'Xlookup set'!$A$1:$R$1200,2,FALSE),"")</f>
        <v/>
      </c>
      <c r="B44" t="str">
        <f>IF(I44&lt;&gt;"",ドッグキャリー!$I$2,"")</f>
        <v/>
      </c>
      <c r="C44" t="str">
        <f t="shared" si="2"/>
        <v/>
      </c>
      <c r="D44" t="str">
        <f t="shared" si="3"/>
        <v/>
      </c>
      <c r="E44" t="str">
        <f>IFERROR(IF(VLOOKUP('Xlookup set'!$S44,'Xlookup set'!$A$1:$R$1200,6,FALSE)=0,"",VLOOKUP('Xlookup set'!$S44,'Xlookup set'!$A$1:$R$1200,6,FALSE)),"")</f>
        <v/>
      </c>
      <c r="F44" t="str">
        <f t="array" aca="1" ref="F44" ca="1">IFERROR(F(VLOOKUP('Xlookup set'!$S44,'Xlookup set'!$A$1:$R$1200,7,FALSE)=0,"",VLOOKUP('Xlookup set'!$S44,'Xlookup set'!$A$1:$R$1200,7,FALSE)),"")</f>
        <v/>
      </c>
      <c r="G44" t="str">
        <f>IFERROR(IF(VLOOKUP('Xlookup set'!$S44,'Xlookup set'!$A$1:$R$1200,8,FALSE)=0,"",VLOOKUP('Xlookup set'!$S44,'Xlookup set'!$A$1:$R$1200,8,FALSE)),"")</f>
        <v/>
      </c>
      <c r="H44" s="90" t="str">
        <f>IFERROR(IF(VLOOKUP('Xlookup set'!$S44,'Xlookup set'!$A$1:$R$1200,9,FALSE)=0,"",VLOOKUP('Xlookup set'!$S44,'Xlookup set'!$A$1:$R$1200,9,FALSE)),"")</f>
        <v/>
      </c>
      <c r="I44" t="str">
        <f>IFERROR(IF(VLOOKUP('Xlookup set'!$S44,'Xlookup set'!$A$1:$R$1200,10,FALSE)=0,"",VLOOKUP('Xlookup set'!$S44,'Xlookup set'!$A$1:$R$1200,10,FALSE)),"")</f>
        <v/>
      </c>
      <c r="J44" t="str">
        <f>IFERROR(IF(VLOOKUP('Xlookup set'!$S44,'Xlookup set'!$A$1:$R$1200,11,FALSE)=0,"",VLOOKUP('Xlookup set'!$S44,'Xlookup set'!$A$1:$R$1200,11,FALSE)),"")</f>
        <v/>
      </c>
      <c r="K44" t="str">
        <f>IFERROR(IF(VLOOKUP('Xlookup set'!$S44,'Xlookup set'!$A$1:$R$1200,12,FALSE)=0,"",VLOOKUP('Xlookup set'!$S44,'Xlookup set'!$A$1:$R$1200,12,FALSE)),"")</f>
        <v/>
      </c>
      <c r="L44" t="str">
        <f>IFERROR(IF(VLOOKUP('Xlookup set'!$S44,'Xlookup set'!$A$1:$R$1200,13,FALSE)=0,"",VLOOKUP('Xlookup set'!$S44,'Xlookup set'!$A$1:$R$1200,13,FALSE)),"")</f>
        <v/>
      </c>
      <c r="M44" t="str">
        <f>IFERROR(IF(VLOOKUP('Xlookup set'!$S44,'Xlookup set'!$A$1:$R$1200,14,FALSE)=0,"",VLOOKUP('Xlookup set'!$S44,'Xlookup set'!$A$1:$R$1200,14,FALSE)),"")</f>
        <v/>
      </c>
      <c r="N44" t="str">
        <f>IFERROR(IF(VLOOKUP('Xlookup set'!$S44,'Xlookup set'!$A$1:$R$1200,15,FALSE)=0,"",VLOOKUP('Xlookup set'!$S44,'Xlookup set'!$A$1:$R$1200,15,FALSE)),"")</f>
        <v/>
      </c>
      <c r="O44" t="str">
        <f>IFERROR(IF(VLOOKUP('Xlookup set'!$S44,'Xlookup set'!$A$1:$R$1200,16,FALSE)=0,"",VLOOKUP('Xlookup set'!$S44,'Xlookup set'!$A$1:$R$1200,16,FALSE)),"")</f>
        <v/>
      </c>
      <c r="P44" t="str">
        <f t="array" aca="1" ref="P44" ca="1">IFERROR(Y2IF(VLOOKUP('Xlookup set'!$S44,'Xlookup set'!$A$1:$R$1200,17,FALSE)=0,"",VLOOKUP('Xlookup set'!$S44,'Xlookup set'!$A$1:$R$1200,17,FALSE)),"")</f>
        <v/>
      </c>
      <c r="Q44" t="str">
        <f>IFERROR(IF(VLOOKUP('Xlookup set'!$S44,'Xlookup set'!$A$1:$R$1200,18,FALSE)=0,"",VLOOKUP('Xlookup set'!$S44,'Xlookup set'!$A$1:$R$1200,18,FALSE)),"")</f>
        <v/>
      </c>
    </row>
    <row r="45" spans="1:17">
      <c r="A45" t="str">
        <f>IFERROR(VLOOKUP('Xlookup set'!$S45,'Xlookup set'!$A$1:$R$1200,2,FALSE),"")</f>
        <v/>
      </c>
      <c r="B45" t="str">
        <f>IF(I45&lt;&gt;"",ドッグキャリー!$I$2,"")</f>
        <v/>
      </c>
      <c r="C45" t="str">
        <f t="shared" si="2"/>
        <v/>
      </c>
      <c r="D45" t="str">
        <f t="shared" si="3"/>
        <v/>
      </c>
      <c r="E45" t="str">
        <f>IFERROR(IF(VLOOKUP('Xlookup set'!$S45,'Xlookup set'!$A$1:$R$1200,6,FALSE)=0,"",VLOOKUP('Xlookup set'!$S45,'Xlookup set'!$A$1:$R$1200,6,FALSE)),"")</f>
        <v/>
      </c>
      <c r="F45" t="str">
        <f t="array" aca="1" ref="F45" ca="1">IFERROR(F(VLOOKUP('Xlookup set'!$S45,'Xlookup set'!$A$1:$R$1200,7,FALSE)=0,"",VLOOKUP('Xlookup set'!$S45,'Xlookup set'!$A$1:$R$1200,7,FALSE)),"")</f>
        <v/>
      </c>
      <c r="G45" t="str">
        <f>IFERROR(IF(VLOOKUP('Xlookup set'!$S45,'Xlookup set'!$A$1:$R$1200,8,FALSE)=0,"",VLOOKUP('Xlookup set'!$S45,'Xlookup set'!$A$1:$R$1200,8,FALSE)),"")</f>
        <v/>
      </c>
      <c r="H45" s="90" t="str">
        <f>IFERROR(IF(VLOOKUP('Xlookup set'!$S45,'Xlookup set'!$A$1:$R$1200,9,FALSE)=0,"",VLOOKUP('Xlookup set'!$S45,'Xlookup set'!$A$1:$R$1200,9,FALSE)),"")</f>
        <v/>
      </c>
      <c r="I45" t="str">
        <f>IFERROR(IF(VLOOKUP('Xlookup set'!$S45,'Xlookup set'!$A$1:$R$1200,10,FALSE)=0,"",VLOOKUP('Xlookup set'!$S45,'Xlookup set'!$A$1:$R$1200,10,FALSE)),"")</f>
        <v/>
      </c>
      <c r="J45" t="str">
        <f>IFERROR(IF(VLOOKUP('Xlookup set'!$S45,'Xlookup set'!$A$1:$R$1200,11,FALSE)=0,"",VLOOKUP('Xlookup set'!$S45,'Xlookup set'!$A$1:$R$1200,11,FALSE)),"")</f>
        <v/>
      </c>
      <c r="K45" t="str">
        <f>IFERROR(IF(VLOOKUP('Xlookup set'!$S45,'Xlookup set'!$A$1:$R$1200,12,FALSE)=0,"",VLOOKUP('Xlookup set'!$S45,'Xlookup set'!$A$1:$R$1200,12,FALSE)),"")</f>
        <v/>
      </c>
      <c r="L45" t="str">
        <f>IFERROR(IF(VLOOKUP('Xlookup set'!$S45,'Xlookup set'!$A$1:$R$1200,13,FALSE)=0,"",VLOOKUP('Xlookup set'!$S45,'Xlookup set'!$A$1:$R$1200,13,FALSE)),"")</f>
        <v/>
      </c>
      <c r="M45" t="str">
        <f>IFERROR(IF(VLOOKUP('Xlookup set'!$S45,'Xlookup set'!$A$1:$R$1200,14,FALSE)=0,"",VLOOKUP('Xlookup set'!$S45,'Xlookup set'!$A$1:$R$1200,14,FALSE)),"")</f>
        <v/>
      </c>
      <c r="N45" t="str">
        <f>IFERROR(IF(VLOOKUP('Xlookup set'!$S45,'Xlookup set'!$A$1:$R$1200,15,FALSE)=0,"",VLOOKUP('Xlookup set'!$S45,'Xlookup set'!$A$1:$R$1200,15,FALSE)),"")</f>
        <v/>
      </c>
      <c r="O45" t="str">
        <f>IFERROR(IF(VLOOKUP('Xlookup set'!$S45,'Xlookup set'!$A$1:$R$1200,16,FALSE)=0,"",VLOOKUP('Xlookup set'!$S45,'Xlookup set'!$A$1:$R$1200,16,FALSE)),"")</f>
        <v/>
      </c>
      <c r="P45" t="str">
        <f t="array" aca="1" ref="P45" ca="1">IFERROR(Y2IF(VLOOKUP('Xlookup set'!$S45,'Xlookup set'!$A$1:$R$1200,17,FALSE)=0,"",VLOOKUP('Xlookup set'!$S45,'Xlookup set'!$A$1:$R$1200,17,FALSE)),"")</f>
        <v/>
      </c>
      <c r="Q45" t="str">
        <f>IFERROR(IF(VLOOKUP('Xlookup set'!$S45,'Xlookup set'!$A$1:$R$1200,18,FALSE)=0,"",VLOOKUP('Xlookup set'!$S45,'Xlookup set'!$A$1:$R$1200,18,FALSE)),"")</f>
        <v/>
      </c>
    </row>
    <row r="46" spans="1:17">
      <c r="A46" t="str">
        <f>IFERROR(VLOOKUP('Xlookup set'!$S46,'Xlookup set'!$A$1:$R$1200,2,FALSE),"")</f>
        <v/>
      </c>
      <c r="B46" t="str">
        <f>IF(I46&lt;&gt;"",ドッグキャリー!$I$2,"")</f>
        <v/>
      </c>
      <c r="C46" t="str">
        <f t="shared" si="2"/>
        <v/>
      </c>
      <c r="D46" t="str">
        <f t="shared" si="3"/>
        <v/>
      </c>
      <c r="E46" t="str">
        <f>IFERROR(IF(VLOOKUP('Xlookup set'!$S46,'Xlookup set'!$A$1:$R$1200,6,FALSE)=0,"",VLOOKUP('Xlookup set'!$S46,'Xlookup set'!$A$1:$R$1200,6,FALSE)),"")</f>
        <v/>
      </c>
      <c r="F46" t="str">
        <f t="array" aca="1" ref="F46" ca="1">IFERROR(F(VLOOKUP('Xlookup set'!$S46,'Xlookup set'!$A$1:$R$1200,7,FALSE)=0,"",VLOOKUP('Xlookup set'!$S46,'Xlookup set'!$A$1:$R$1200,7,FALSE)),"")</f>
        <v/>
      </c>
      <c r="G46" t="str">
        <f>IFERROR(IF(VLOOKUP('Xlookup set'!$S46,'Xlookup set'!$A$1:$R$1200,8,FALSE)=0,"",VLOOKUP('Xlookup set'!$S46,'Xlookup set'!$A$1:$R$1200,8,FALSE)),"")</f>
        <v/>
      </c>
      <c r="H46" s="90" t="str">
        <f>IFERROR(IF(VLOOKUP('Xlookup set'!$S46,'Xlookup set'!$A$1:$R$1200,9,FALSE)=0,"",VLOOKUP('Xlookup set'!$S46,'Xlookup set'!$A$1:$R$1200,9,FALSE)),"")</f>
        <v/>
      </c>
      <c r="I46" t="str">
        <f>IFERROR(IF(VLOOKUP('Xlookup set'!$S46,'Xlookup set'!$A$1:$R$1200,10,FALSE)=0,"",VLOOKUP('Xlookup set'!$S46,'Xlookup set'!$A$1:$R$1200,10,FALSE)),"")</f>
        <v/>
      </c>
      <c r="J46" t="str">
        <f>IFERROR(IF(VLOOKUP('Xlookup set'!$S46,'Xlookup set'!$A$1:$R$1200,11,FALSE)=0,"",VLOOKUP('Xlookup set'!$S46,'Xlookup set'!$A$1:$R$1200,11,FALSE)),"")</f>
        <v/>
      </c>
      <c r="K46" t="str">
        <f>IFERROR(IF(VLOOKUP('Xlookup set'!$S46,'Xlookup set'!$A$1:$R$1200,12,FALSE)=0,"",VLOOKUP('Xlookup set'!$S46,'Xlookup set'!$A$1:$R$1200,12,FALSE)),"")</f>
        <v/>
      </c>
      <c r="L46" t="str">
        <f>IFERROR(IF(VLOOKUP('Xlookup set'!$S46,'Xlookup set'!$A$1:$R$1200,13,FALSE)=0,"",VLOOKUP('Xlookup set'!$S46,'Xlookup set'!$A$1:$R$1200,13,FALSE)),"")</f>
        <v/>
      </c>
      <c r="M46" t="str">
        <f>IFERROR(IF(VLOOKUP('Xlookup set'!$S46,'Xlookup set'!$A$1:$R$1200,14,FALSE)=0,"",VLOOKUP('Xlookup set'!$S46,'Xlookup set'!$A$1:$R$1200,14,FALSE)),"")</f>
        <v/>
      </c>
      <c r="N46" t="str">
        <f>IFERROR(IF(VLOOKUP('Xlookup set'!$S46,'Xlookup set'!$A$1:$R$1200,15,FALSE)=0,"",VLOOKUP('Xlookup set'!$S46,'Xlookup set'!$A$1:$R$1200,15,FALSE)),"")</f>
        <v/>
      </c>
      <c r="O46" t="str">
        <f>IFERROR(IF(VLOOKUP('Xlookup set'!$S46,'Xlookup set'!$A$1:$R$1200,16,FALSE)=0,"",VLOOKUP('Xlookup set'!$S46,'Xlookup set'!$A$1:$R$1200,16,FALSE)),"")</f>
        <v/>
      </c>
      <c r="P46" t="str">
        <f t="array" aca="1" ref="P46" ca="1">IFERROR(Y2IF(VLOOKUP('Xlookup set'!$S46,'Xlookup set'!$A$1:$R$1200,17,FALSE)=0,"",VLOOKUP('Xlookup set'!$S46,'Xlookup set'!$A$1:$R$1200,17,FALSE)),"")</f>
        <v/>
      </c>
      <c r="Q46" t="str">
        <f>IFERROR(IF(VLOOKUP('Xlookup set'!$S46,'Xlookup set'!$A$1:$R$1200,18,FALSE)=0,"",VLOOKUP('Xlookup set'!$S46,'Xlookup set'!$A$1:$R$1200,18,FALSE)),"")</f>
        <v/>
      </c>
    </row>
    <row r="47" spans="1:17">
      <c r="A47" t="str">
        <f>IFERROR(VLOOKUP('Xlookup set'!$S47,'Xlookup set'!$A$1:$R$1200,2,FALSE),"")</f>
        <v/>
      </c>
      <c r="B47" t="str">
        <f>IF(I47&lt;&gt;"",ドッグキャリー!$I$2,"")</f>
        <v/>
      </c>
      <c r="C47" t="str">
        <f t="shared" si="2"/>
        <v/>
      </c>
      <c r="D47" t="str">
        <f t="shared" si="3"/>
        <v/>
      </c>
      <c r="E47" t="str">
        <f>IFERROR(IF(VLOOKUP('Xlookup set'!$S47,'Xlookup set'!$A$1:$R$1200,6,FALSE)=0,"",VLOOKUP('Xlookup set'!$S47,'Xlookup set'!$A$1:$R$1200,6,FALSE)),"")</f>
        <v/>
      </c>
      <c r="F47" t="str">
        <f t="array" aca="1" ref="F47" ca="1">IFERROR(F(VLOOKUP('Xlookup set'!$S47,'Xlookup set'!$A$1:$R$1200,7,FALSE)=0,"",VLOOKUP('Xlookup set'!$S47,'Xlookup set'!$A$1:$R$1200,7,FALSE)),"")</f>
        <v/>
      </c>
      <c r="G47" t="str">
        <f>IFERROR(IF(VLOOKUP('Xlookup set'!$S47,'Xlookup set'!$A$1:$R$1200,8,FALSE)=0,"",VLOOKUP('Xlookup set'!$S47,'Xlookup set'!$A$1:$R$1200,8,FALSE)),"")</f>
        <v/>
      </c>
      <c r="H47" s="90" t="str">
        <f>IFERROR(IF(VLOOKUP('Xlookup set'!$S47,'Xlookup set'!$A$1:$R$1200,9,FALSE)=0,"",VLOOKUP('Xlookup set'!$S47,'Xlookup set'!$A$1:$R$1200,9,FALSE)),"")</f>
        <v/>
      </c>
      <c r="I47" t="str">
        <f>IFERROR(IF(VLOOKUP('Xlookup set'!$S47,'Xlookup set'!$A$1:$R$1200,10,FALSE)=0,"",VLOOKUP('Xlookup set'!$S47,'Xlookup set'!$A$1:$R$1200,10,FALSE)),"")</f>
        <v/>
      </c>
      <c r="J47" t="str">
        <f>IFERROR(IF(VLOOKUP('Xlookup set'!$S47,'Xlookup set'!$A$1:$R$1200,11,FALSE)=0,"",VLOOKUP('Xlookup set'!$S47,'Xlookup set'!$A$1:$R$1200,11,FALSE)),"")</f>
        <v/>
      </c>
      <c r="K47" t="str">
        <f>IFERROR(IF(VLOOKUP('Xlookup set'!$S47,'Xlookup set'!$A$1:$R$1200,12,FALSE)=0,"",VLOOKUP('Xlookup set'!$S47,'Xlookup set'!$A$1:$R$1200,12,FALSE)),"")</f>
        <v/>
      </c>
      <c r="L47" t="str">
        <f>IFERROR(IF(VLOOKUP('Xlookup set'!$S47,'Xlookup set'!$A$1:$R$1200,13,FALSE)=0,"",VLOOKUP('Xlookup set'!$S47,'Xlookup set'!$A$1:$R$1200,13,FALSE)),"")</f>
        <v/>
      </c>
      <c r="M47" t="str">
        <f>IFERROR(IF(VLOOKUP('Xlookup set'!$S47,'Xlookup set'!$A$1:$R$1200,14,FALSE)=0,"",VLOOKUP('Xlookup set'!$S47,'Xlookup set'!$A$1:$R$1200,14,FALSE)),"")</f>
        <v/>
      </c>
      <c r="N47" t="str">
        <f>IFERROR(IF(VLOOKUP('Xlookup set'!$S47,'Xlookup set'!$A$1:$R$1200,15,FALSE)=0,"",VLOOKUP('Xlookup set'!$S47,'Xlookup set'!$A$1:$R$1200,15,FALSE)),"")</f>
        <v/>
      </c>
      <c r="O47" t="str">
        <f>IFERROR(IF(VLOOKUP('Xlookup set'!$S47,'Xlookup set'!$A$1:$R$1200,16,FALSE)=0,"",VLOOKUP('Xlookup set'!$S47,'Xlookup set'!$A$1:$R$1200,16,FALSE)),"")</f>
        <v/>
      </c>
      <c r="P47" t="str">
        <f t="array" aca="1" ref="P47" ca="1">IFERROR(Y2IF(VLOOKUP('Xlookup set'!$S47,'Xlookup set'!$A$1:$R$1200,17,FALSE)=0,"",VLOOKUP('Xlookup set'!$S47,'Xlookup set'!$A$1:$R$1200,17,FALSE)),"")</f>
        <v/>
      </c>
      <c r="Q47" t="str">
        <f>IFERROR(IF(VLOOKUP('Xlookup set'!$S47,'Xlookup set'!$A$1:$R$1200,18,FALSE)=0,"",VLOOKUP('Xlookup set'!$S47,'Xlookup set'!$A$1:$R$1200,18,FALSE)),"")</f>
        <v/>
      </c>
    </row>
    <row r="48" spans="1:17">
      <c r="A48" t="str">
        <f>IFERROR(VLOOKUP('Xlookup set'!$S48,'Xlookup set'!$A$1:$R$1200,2,FALSE),"")</f>
        <v/>
      </c>
      <c r="B48" t="str">
        <f>IF(I48&lt;&gt;"",ドッグキャリー!$I$2,"")</f>
        <v/>
      </c>
      <c r="C48" t="str">
        <f t="shared" si="2"/>
        <v/>
      </c>
      <c r="D48" t="str">
        <f t="shared" si="3"/>
        <v/>
      </c>
      <c r="E48" t="str">
        <f>IFERROR(IF(VLOOKUP('Xlookup set'!$S48,'Xlookup set'!$A$1:$R$1200,6,FALSE)=0,"",VLOOKUP('Xlookup set'!$S48,'Xlookup set'!$A$1:$R$1200,6,FALSE)),"")</f>
        <v/>
      </c>
      <c r="F48" t="str">
        <f t="array" aca="1" ref="F48" ca="1">IFERROR(F(VLOOKUP('Xlookup set'!$S48,'Xlookup set'!$A$1:$R$1200,7,FALSE)=0,"",VLOOKUP('Xlookup set'!$S48,'Xlookup set'!$A$1:$R$1200,7,FALSE)),"")</f>
        <v/>
      </c>
      <c r="G48" t="str">
        <f>IFERROR(IF(VLOOKUP('Xlookup set'!$S48,'Xlookup set'!$A$1:$R$1200,8,FALSE)=0,"",VLOOKUP('Xlookup set'!$S48,'Xlookup set'!$A$1:$R$1200,8,FALSE)),"")</f>
        <v/>
      </c>
      <c r="H48" s="90" t="str">
        <f>IFERROR(IF(VLOOKUP('Xlookup set'!$S48,'Xlookup set'!$A$1:$R$1200,9,FALSE)=0,"",VLOOKUP('Xlookup set'!$S48,'Xlookup set'!$A$1:$R$1200,9,FALSE)),"")</f>
        <v/>
      </c>
      <c r="I48" t="str">
        <f>IFERROR(IF(VLOOKUP('Xlookup set'!$S48,'Xlookup set'!$A$1:$R$1200,10,FALSE)=0,"",VLOOKUP('Xlookup set'!$S48,'Xlookup set'!$A$1:$R$1200,10,FALSE)),"")</f>
        <v/>
      </c>
      <c r="J48" t="str">
        <f>IFERROR(IF(VLOOKUP('Xlookup set'!$S48,'Xlookup set'!$A$1:$R$1200,11,FALSE)=0,"",VLOOKUP('Xlookup set'!$S48,'Xlookup set'!$A$1:$R$1200,11,FALSE)),"")</f>
        <v/>
      </c>
      <c r="K48" t="str">
        <f>IFERROR(IF(VLOOKUP('Xlookup set'!$S48,'Xlookup set'!$A$1:$R$1200,12,FALSE)=0,"",VLOOKUP('Xlookup set'!$S48,'Xlookup set'!$A$1:$R$1200,12,FALSE)),"")</f>
        <v/>
      </c>
      <c r="L48" t="str">
        <f>IFERROR(IF(VLOOKUP('Xlookup set'!$S48,'Xlookup set'!$A$1:$R$1200,13,FALSE)=0,"",VLOOKUP('Xlookup set'!$S48,'Xlookup set'!$A$1:$R$1200,13,FALSE)),"")</f>
        <v/>
      </c>
      <c r="M48" t="str">
        <f>IFERROR(IF(VLOOKUP('Xlookup set'!$S48,'Xlookup set'!$A$1:$R$1200,14,FALSE)=0,"",VLOOKUP('Xlookup set'!$S48,'Xlookup set'!$A$1:$R$1200,14,FALSE)),"")</f>
        <v/>
      </c>
      <c r="N48" t="str">
        <f>IFERROR(IF(VLOOKUP('Xlookup set'!$S48,'Xlookup set'!$A$1:$R$1200,15,FALSE)=0,"",VLOOKUP('Xlookup set'!$S48,'Xlookup set'!$A$1:$R$1200,15,FALSE)),"")</f>
        <v/>
      </c>
      <c r="O48" t="str">
        <f>IFERROR(IF(VLOOKUP('Xlookup set'!$S48,'Xlookup set'!$A$1:$R$1200,16,FALSE)=0,"",VLOOKUP('Xlookup set'!$S48,'Xlookup set'!$A$1:$R$1200,16,FALSE)),"")</f>
        <v/>
      </c>
      <c r="P48" t="str">
        <f t="array" aca="1" ref="P48" ca="1">IFERROR(Y2IF(VLOOKUP('Xlookup set'!$S48,'Xlookup set'!$A$1:$R$1200,17,FALSE)=0,"",VLOOKUP('Xlookup set'!$S48,'Xlookup set'!$A$1:$R$1200,17,FALSE)),"")</f>
        <v/>
      </c>
      <c r="Q48" t="str">
        <f>IFERROR(IF(VLOOKUP('Xlookup set'!$S48,'Xlookup set'!$A$1:$R$1200,18,FALSE)=0,"",VLOOKUP('Xlookup set'!$S48,'Xlookup set'!$A$1:$R$1200,18,FALSE)),"")</f>
        <v/>
      </c>
    </row>
    <row r="49" spans="1:17">
      <c r="A49" t="str">
        <f>IFERROR(VLOOKUP('Xlookup set'!$S49,'Xlookup set'!$A$1:$R$1200,2,FALSE),"")</f>
        <v/>
      </c>
      <c r="B49" t="str">
        <f>IF(I49&lt;&gt;"",ドッグキャリー!$I$2,"")</f>
        <v/>
      </c>
      <c r="C49" t="str">
        <f t="shared" si="2"/>
        <v/>
      </c>
      <c r="D49" t="str">
        <f t="shared" si="3"/>
        <v/>
      </c>
      <c r="E49" t="str">
        <f>IFERROR(IF(VLOOKUP('Xlookup set'!$S49,'Xlookup set'!$A$1:$R$1200,6,FALSE)=0,"",VLOOKUP('Xlookup set'!$S49,'Xlookup set'!$A$1:$R$1200,6,FALSE)),"")</f>
        <v/>
      </c>
      <c r="F49" t="str">
        <f t="array" aca="1" ref="F49" ca="1">IFERROR(F(VLOOKUP('Xlookup set'!$S49,'Xlookup set'!$A$1:$R$1200,7,FALSE)=0,"",VLOOKUP('Xlookup set'!$S49,'Xlookup set'!$A$1:$R$1200,7,FALSE)),"")</f>
        <v/>
      </c>
      <c r="G49" t="str">
        <f>IFERROR(IF(VLOOKUP('Xlookup set'!$S49,'Xlookup set'!$A$1:$R$1200,8,FALSE)=0,"",VLOOKUP('Xlookup set'!$S49,'Xlookup set'!$A$1:$R$1200,8,FALSE)),"")</f>
        <v/>
      </c>
      <c r="H49" s="90" t="str">
        <f>IFERROR(IF(VLOOKUP('Xlookup set'!$S49,'Xlookup set'!$A$1:$R$1200,9,FALSE)=0,"",VLOOKUP('Xlookup set'!$S49,'Xlookup set'!$A$1:$R$1200,9,FALSE)),"")</f>
        <v/>
      </c>
      <c r="I49" t="str">
        <f>IFERROR(IF(VLOOKUP('Xlookup set'!$S49,'Xlookup set'!$A$1:$R$1200,10,FALSE)=0,"",VLOOKUP('Xlookup set'!$S49,'Xlookup set'!$A$1:$R$1200,10,FALSE)),"")</f>
        <v/>
      </c>
      <c r="J49" t="str">
        <f>IFERROR(IF(VLOOKUP('Xlookup set'!$S49,'Xlookup set'!$A$1:$R$1200,11,FALSE)=0,"",VLOOKUP('Xlookup set'!$S49,'Xlookup set'!$A$1:$R$1200,11,FALSE)),"")</f>
        <v/>
      </c>
      <c r="K49" t="str">
        <f>IFERROR(IF(VLOOKUP('Xlookup set'!$S49,'Xlookup set'!$A$1:$R$1200,12,FALSE)=0,"",VLOOKUP('Xlookup set'!$S49,'Xlookup set'!$A$1:$R$1200,12,FALSE)),"")</f>
        <v/>
      </c>
      <c r="L49" t="str">
        <f>IFERROR(IF(VLOOKUP('Xlookup set'!$S49,'Xlookup set'!$A$1:$R$1200,13,FALSE)=0,"",VLOOKUP('Xlookup set'!$S49,'Xlookup set'!$A$1:$R$1200,13,FALSE)),"")</f>
        <v/>
      </c>
      <c r="M49" t="str">
        <f>IFERROR(IF(VLOOKUP('Xlookup set'!$S49,'Xlookup set'!$A$1:$R$1200,14,FALSE)=0,"",VLOOKUP('Xlookup set'!$S49,'Xlookup set'!$A$1:$R$1200,14,FALSE)),"")</f>
        <v/>
      </c>
      <c r="N49" t="str">
        <f>IFERROR(IF(VLOOKUP('Xlookup set'!$S49,'Xlookup set'!$A$1:$R$1200,15,FALSE)=0,"",VLOOKUP('Xlookup set'!$S49,'Xlookup set'!$A$1:$R$1200,15,FALSE)),"")</f>
        <v/>
      </c>
      <c r="O49" t="str">
        <f>IFERROR(IF(VLOOKUP('Xlookup set'!$S49,'Xlookup set'!$A$1:$R$1200,16,FALSE)=0,"",VLOOKUP('Xlookup set'!$S49,'Xlookup set'!$A$1:$R$1200,16,FALSE)),"")</f>
        <v/>
      </c>
      <c r="P49" t="str">
        <f t="array" aca="1" ref="P49" ca="1">IFERROR(Y2IF(VLOOKUP('Xlookup set'!$S49,'Xlookup set'!$A$1:$R$1200,17,FALSE)=0,"",VLOOKUP('Xlookup set'!$S49,'Xlookup set'!$A$1:$R$1200,17,FALSE)),"")</f>
        <v/>
      </c>
      <c r="Q49" t="str">
        <f>IFERROR(IF(VLOOKUP('Xlookup set'!$S49,'Xlookup set'!$A$1:$R$1200,18,FALSE)=0,"",VLOOKUP('Xlookup set'!$S49,'Xlookup set'!$A$1:$R$1200,18,FALSE)),"")</f>
        <v/>
      </c>
    </row>
    <row r="50" spans="1:17">
      <c r="A50" t="str">
        <f>IFERROR(VLOOKUP('Xlookup set'!$S50,'Xlookup set'!$A$1:$R$1200,2,FALSE),"")</f>
        <v/>
      </c>
      <c r="B50" t="str">
        <f>IF(I50&lt;&gt;"",ドッグキャリー!$I$2,"")</f>
        <v/>
      </c>
      <c r="C50" t="str">
        <f t="shared" si="2"/>
        <v/>
      </c>
      <c r="D50" t="str">
        <f t="shared" si="3"/>
        <v/>
      </c>
      <c r="E50" t="str">
        <f>IFERROR(IF(VLOOKUP('Xlookup set'!$S50,'Xlookup set'!$A$1:$R$1200,6,FALSE)=0,"",VLOOKUP('Xlookup set'!$S50,'Xlookup set'!$A$1:$R$1200,6,FALSE)),"")</f>
        <v/>
      </c>
      <c r="F50" t="str">
        <f t="array" aca="1" ref="F50" ca="1">IFERROR(F(VLOOKUP('Xlookup set'!$S50,'Xlookup set'!$A$1:$R$1200,7,FALSE)=0,"",VLOOKUP('Xlookup set'!$S50,'Xlookup set'!$A$1:$R$1200,7,FALSE)),"")</f>
        <v/>
      </c>
      <c r="G50" t="str">
        <f>IFERROR(IF(VLOOKUP('Xlookup set'!$S50,'Xlookup set'!$A$1:$R$1200,8,FALSE)=0,"",VLOOKUP('Xlookup set'!$S50,'Xlookup set'!$A$1:$R$1200,8,FALSE)),"")</f>
        <v/>
      </c>
      <c r="H50" s="90" t="str">
        <f>IFERROR(IF(VLOOKUP('Xlookup set'!$S50,'Xlookup set'!$A$1:$R$1200,9,FALSE)=0,"",VLOOKUP('Xlookup set'!$S50,'Xlookup set'!$A$1:$R$1200,9,FALSE)),"")</f>
        <v/>
      </c>
      <c r="I50" t="str">
        <f>IFERROR(IF(VLOOKUP('Xlookup set'!$S50,'Xlookup set'!$A$1:$R$1200,10,FALSE)=0,"",VLOOKUP('Xlookup set'!$S50,'Xlookup set'!$A$1:$R$1200,10,FALSE)),"")</f>
        <v/>
      </c>
      <c r="J50" t="str">
        <f>IFERROR(IF(VLOOKUP('Xlookup set'!$S50,'Xlookup set'!$A$1:$R$1200,11,FALSE)=0,"",VLOOKUP('Xlookup set'!$S50,'Xlookup set'!$A$1:$R$1200,11,FALSE)),"")</f>
        <v/>
      </c>
      <c r="K50" t="str">
        <f>IFERROR(IF(VLOOKUP('Xlookup set'!$S50,'Xlookup set'!$A$1:$R$1200,12,FALSE)=0,"",VLOOKUP('Xlookup set'!$S50,'Xlookup set'!$A$1:$R$1200,12,FALSE)),"")</f>
        <v/>
      </c>
      <c r="L50" t="str">
        <f>IFERROR(IF(VLOOKUP('Xlookup set'!$S50,'Xlookup set'!$A$1:$R$1200,13,FALSE)=0,"",VLOOKUP('Xlookup set'!$S50,'Xlookup set'!$A$1:$R$1200,13,FALSE)),"")</f>
        <v/>
      </c>
      <c r="M50" t="str">
        <f>IFERROR(IF(VLOOKUP('Xlookup set'!$S50,'Xlookup set'!$A$1:$R$1200,14,FALSE)=0,"",VLOOKUP('Xlookup set'!$S50,'Xlookup set'!$A$1:$R$1200,14,FALSE)),"")</f>
        <v/>
      </c>
      <c r="N50" t="str">
        <f>IFERROR(IF(VLOOKUP('Xlookup set'!$S50,'Xlookup set'!$A$1:$R$1200,15,FALSE)=0,"",VLOOKUP('Xlookup set'!$S50,'Xlookup set'!$A$1:$R$1200,15,FALSE)),"")</f>
        <v/>
      </c>
      <c r="O50" t="str">
        <f>IFERROR(IF(VLOOKUP('Xlookup set'!$S50,'Xlookup set'!$A$1:$R$1200,16,FALSE)=0,"",VLOOKUP('Xlookup set'!$S50,'Xlookup set'!$A$1:$R$1200,16,FALSE)),"")</f>
        <v/>
      </c>
      <c r="P50" t="str">
        <f t="array" aca="1" ref="P50" ca="1">IFERROR(Y2IF(VLOOKUP('Xlookup set'!$S50,'Xlookup set'!$A$1:$R$1200,17,FALSE)=0,"",VLOOKUP('Xlookup set'!$S50,'Xlookup set'!$A$1:$R$1200,17,FALSE)),"")</f>
        <v/>
      </c>
      <c r="Q50" t="str">
        <f>IFERROR(IF(VLOOKUP('Xlookup set'!$S50,'Xlookup set'!$A$1:$R$1200,18,FALSE)=0,"",VLOOKUP('Xlookup set'!$S50,'Xlookup set'!$A$1:$R$1200,18,FALSE)),"")</f>
        <v/>
      </c>
    </row>
    <row r="51" spans="1:17">
      <c r="A51" t="str">
        <f>IFERROR(VLOOKUP('Xlookup set'!$S51,'Xlookup set'!$A$1:$R$1200,2,FALSE),"")</f>
        <v/>
      </c>
      <c r="B51" t="str">
        <f>IF(I51&lt;&gt;"",ドッグキャリー!$I$2,"")</f>
        <v/>
      </c>
      <c r="C51" t="str">
        <f t="shared" si="2"/>
        <v/>
      </c>
      <c r="D51" t="str">
        <f t="shared" si="3"/>
        <v/>
      </c>
      <c r="E51" t="str">
        <f>IFERROR(IF(VLOOKUP('Xlookup set'!$S51,'Xlookup set'!$A$1:$R$1200,6,FALSE)=0,"",VLOOKUP('Xlookup set'!$S51,'Xlookup set'!$A$1:$R$1200,6,FALSE)),"")</f>
        <v/>
      </c>
      <c r="F51" t="str">
        <f t="array" aca="1" ref="F51" ca="1">IFERROR(F(VLOOKUP('Xlookup set'!$S51,'Xlookup set'!$A$1:$R$1200,7,FALSE)=0,"",VLOOKUP('Xlookup set'!$S51,'Xlookup set'!$A$1:$R$1200,7,FALSE)),"")</f>
        <v/>
      </c>
      <c r="G51" t="str">
        <f>IFERROR(IF(VLOOKUP('Xlookup set'!$S51,'Xlookup set'!$A$1:$R$1200,8,FALSE)=0,"",VLOOKUP('Xlookup set'!$S51,'Xlookup set'!$A$1:$R$1200,8,FALSE)),"")</f>
        <v/>
      </c>
      <c r="H51" s="90" t="str">
        <f>IFERROR(IF(VLOOKUP('Xlookup set'!$S51,'Xlookup set'!$A$1:$R$1200,9,FALSE)=0,"",VLOOKUP('Xlookup set'!$S51,'Xlookup set'!$A$1:$R$1200,9,FALSE)),"")</f>
        <v/>
      </c>
      <c r="I51" t="str">
        <f>IFERROR(IF(VLOOKUP('Xlookup set'!$S51,'Xlookup set'!$A$1:$R$1200,10,FALSE)=0,"",VLOOKUP('Xlookup set'!$S51,'Xlookup set'!$A$1:$R$1200,10,FALSE)),"")</f>
        <v/>
      </c>
      <c r="J51" t="str">
        <f>IFERROR(IF(VLOOKUP('Xlookup set'!$S51,'Xlookup set'!$A$1:$R$1200,11,FALSE)=0,"",VLOOKUP('Xlookup set'!$S51,'Xlookup set'!$A$1:$R$1200,11,FALSE)),"")</f>
        <v/>
      </c>
      <c r="K51" t="str">
        <f>IFERROR(IF(VLOOKUP('Xlookup set'!$S51,'Xlookup set'!$A$1:$R$1200,12,FALSE)=0,"",VLOOKUP('Xlookup set'!$S51,'Xlookup set'!$A$1:$R$1200,12,FALSE)),"")</f>
        <v/>
      </c>
      <c r="L51" t="str">
        <f>IFERROR(IF(VLOOKUP('Xlookup set'!$S51,'Xlookup set'!$A$1:$R$1200,13,FALSE)=0,"",VLOOKUP('Xlookup set'!$S51,'Xlookup set'!$A$1:$R$1200,13,FALSE)),"")</f>
        <v/>
      </c>
      <c r="M51" t="str">
        <f>IFERROR(IF(VLOOKUP('Xlookup set'!$S51,'Xlookup set'!$A$1:$R$1200,14,FALSE)=0,"",VLOOKUP('Xlookup set'!$S51,'Xlookup set'!$A$1:$R$1200,14,FALSE)),"")</f>
        <v/>
      </c>
      <c r="N51" t="str">
        <f>IFERROR(IF(VLOOKUP('Xlookup set'!$S51,'Xlookup set'!$A$1:$R$1200,15,FALSE)=0,"",VLOOKUP('Xlookup set'!$S51,'Xlookup set'!$A$1:$R$1200,15,FALSE)),"")</f>
        <v/>
      </c>
      <c r="O51" t="str">
        <f>IFERROR(IF(VLOOKUP('Xlookup set'!$S51,'Xlookup set'!$A$1:$R$1200,16,FALSE)=0,"",VLOOKUP('Xlookup set'!$S51,'Xlookup set'!$A$1:$R$1200,16,FALSE)),"")</f>
        <v/>
      </c>
      <c r="P51" t="str">
        <f t="array" aca="1" ref="P51" ca="1">IFERROR(Y2IF(VLOOKUP('Xlookup set'!$S51,'Xlookup set'!$A$1:$R$1200,17,FALSE)=0,"",VLOOKUP('Xlookup set'!$S51,'Xlookup set'!$A$1:$R$1200,17,FALSE)),"")</f>
        <v/>
      </c>
      <c r="Q51" t="str">
        <f>IFERROR(IF(VLOOKUP('Xlookup set'!$S51,'Xlookup set'!$A$1:$R$1200,18,FALSE)=0,"",VLOOKUP('Xlookup set'!$S51,'Xlookup set'!$A$1:$R$1200,18,FALSE)),"")</f>
        <v/>
      </c>
    </row>
    <row r="52" spans="1:17">
      <c r="A52" t="str">
        <f>IFERROR(VLOOKUP('Xlookup set'!$S52,'Xlookup set'!$A$1:$R$1200,2,FALSE),"")</f>
        <v/>
      </c>
      <c r="B52" t="str">
        <f>IF(I52&lt;&gt;"",ドッグキャリー!$I$2,"")</f>
        <v/>
      </c>
      <c r="C52" t="str">
        <f t="shared" si="2"/>
        <v/>
      </c>
      <c r="D52" t="str">
        <f t="shared" si="3"/>
        <v/>
      </c>
      <c r="E52" t="str">
        <f>IFERROR(IF(VLOOKUP('Xlookup set'!$S52,'Xlookup set'!$A$1:$R$1200,6,FALSE)=0,"",VLOOKUP('Xlookup set'!$S52,'Xlookup set'!$A$1:$R$1200,6,FALSE)),"")</f>
        <v/>
      </c>
      <c r="F52" t="str">
        <f t="array" aca="1" ref="F52" ca="1">IFERROR(F(VLOOKUP('Xlookup set'!$S52,'Xlookup set'!$A$1:$R$1200,7,FALSE)=0,"",VLOOKUP('Xlookup set'!$S52,'Xlookup set'!$A$1:$R$1200,7,FALSE)),"")</f>
        <v/>
      </c>
      <c r="G52" t="str">
        <f>IFERROR(IF(VLOOKUP('Xlookup set'!$S52,'Xlookup set'!$A$1:$R$1200,8,FALSE)=0,"",VLOOKUP('Xlookup set'!$S52,'Xlookup set'!$A$1:$R$1200,8,FALSE)),"")</f>
        <v/>
      </c>
      <c r="H52" s="90" t="str">
        <f>IFERROR(IF(VLOOKUP('Xlookup set'!$S52,'Xlookup set'!$A$1:$R$1200,9,FALSE)=0,"",VLOOKUP('Xlookup set'!$S52,'Xlookup set'!$A$1:$R$1200,9,FALSE)),"")</f>
        <v/>
      </c>
      <c r="I52" t="str">
        <f>IFERROR(IF(VLOOKUP('Xlookup set'!$S52,'Xlookup set'!$A$1:$R$1200,10,FALSE)=0,"",VLOOKUP('Xlookup set'!$S52,'Xlookup set'!$A$1:$R$1200,10,FALSE)),"")</f>
        <v/>
      </c>
      <c r="J52" t="str">
        <f>IFERROR(IF(VLOOKUP('Xlookup set'!$S52,'Xlookup set'!$A$1:$R$1200,11,FALSE)=0,"",VLOOKUP('Xlookup set'!$S52,'Xlookup set'!$A$1:$R$1200,11,FALSE)),"")</f>
        <v/>
      </c>
      <c r="K52" t="str">
        <f>IFERROR(IF(VLOOKUP('Xlookup set'!$S52,'Xlookup set'!$A$1:$R$1200,12,FALSE)=0,"",VLOOKUP('Xlookup set'!$S52,'Xlookup set'!$A$1:$R$1200,12,FALSE)),"")</f>
        <v/>
      </c>
      <c r="L52" t="str">
        <f>IFERROR(IF(VLOOKUP('Xlookup set'!$S52,'Xlookup set'!$A$1:$R$1200,13,FALSE)=0,"",VLOOKUP('Xlookup set'!$S52,'Xlookup set'!$A$1:$R$1200,13,FALSE)),"")</f>
        <v/>
      </c>
      <c r="M52" t="str">
        <f>IFERROR(IF(VLOOKUP('Xlookup set'!$S52,'Xlookup set'!$A$1:$R$1200,14,FALSE)=0,"",VLOOKUP('Xlookup set'!$S52,'Xlookup set'!$A$1:$R$1200,14,FALSE)),"")</f>
        <v/>
      </c>
      <c r="N52" t="str">
        <f>IFERROR(IF(VLOOKUP('Xlookup set'!$S52,'Xlookup set'!$A$1:$R$1200,15,FALSE)=0,"",VLOOKUP('Xlookup set'!$S52,'Xlookup set'!$A$1:$R$1200,15,FALSE)),"")</f>
        <v/>
      </c>
      <c r="O52" t="str">
        <f>IFERROR(IF(VLOOKUP('Xlookup set'!$S52,'Xlookup set'!$A$1:$R$1200,16,FALSE)=0,"",VLOOKUP('Xlookup set'!$S52,'Xlookup set'!$A$1:$R$1200,16,FALSE)),"")</f>
        <v/>
      </c>
      <c r="P52" t="str">
        <f t="array" aca="1" ref="P52" ca="1">IFERROR(Y2IF(VLOOKUP('Xlookup set'!$S52,'Xlookup set'!$A$1:$R$1200,17,FALSE)=0,"",VLOOKUP('Xlookup set'!$S52,'Xlookup set'!$A$1:$R$1200,17,FALSE)),"")</f>
        <v/>
      </c>
      <c r="Q52" t="str">
        <f>IFERROR(IF(VLOOKUP('Xlookup set'!$S52,'Xlookup set'!$A$1:$R$1200,18,FALSE)=0,"",VLOOKUP('Xlookup set'!$S52,'Xlookup set'!$A$1:$R$1200,18,FALSE)),"")</f>
        <v/>
      </c>
    </row>
    <row r="53" spans="1:17">
      <c r="A53" t="str">
        <f>IFERROR(VLOOKUP('Xlookup set'!$S53,'Xlookup set'!$A$1:$R$1200,2,FALSE),"")</f>
        <v/>
      </c>
      <c r="B53" t="str">
        <f>IF(I53&lt;&gt;"",ドッグキャリー!$I$2,"")</f>
        <v/>
      </c>
      <c r="C53" t="str">
        <f t="shared" si="2"/>
        <v/>
      </c>
      <c r="D53" t="str">
        <f t="shared" si="3"/>
        <v/>
      </c>
      <c r="E53" t="str">
        <f>IFERROR(IF(VLOOKUP('Xlookup set'!$S53,'Xlookup set'!$A$1:$R$1200,6,FALSE)=0,"",VLOOKUP('Xlookup set'!$S53,'Xlookup set'!$A$1:$R$1200,6,FALSE)),"")</f>
        <v/>
      </c>
      <c r="F53" t="str">
        <f t="array" aca="1" ref="F53" ca="1">IFERROR(F(VLOOKUP('Xlookup set'!$S53,'Xlookup set'!$A$1:$R$1200,7,FALSE)=0,"",VLOOKUP('Xlookup set'!$S53,'Xlookup set'!$A$1:$R$1200,7,FALSE)),"")</f>
        <v/>
      </c>
      <c r="G53" t="str">
        <f>IFERROR(IF(VLOOKUP('Xlookup set'!$S53,'Xlookup set'!$A$1:$R$1200,8,FALSE)=0,"",VLOOKUP('Xlookup set'!$S53,'Xlookup set'!$A$1:$R$1200,8,FALSE)),"")</f>
        <v/>
      </c>
      <c r="H53" s="90" t="str">
        <f>IFERROR(IF(VLOOKUP('Xlookup set'!$S53,'Xlookup set'!$A$1:$R$1200,9,FALSE)=0,"",VLOOKUP('Xlookup set'!$S53,'Xlookup set'!$A$1:$R$1200,9,FALSE)),"")</f>
        <v/>
      </c>
      <c r="I53" t="str">
        <f>IFERROR(IF(VLOOKUP('Xlookup set'!$S53,'Xlookup set'!$A$1:$R$1200,10,FALSE)=0,"",VLOOKUP('Xlookup set'!$S53,'Xlookup set'!$A$1:$R$1200,10,FALSE)),"")</f>
        <v/>
      </c>
      <c r="J53" t="str">
        <f>IFERROR(IF(VLOOKUP('Xlookup set'!$S53,'Xlookup set'!$A$1:$R$1200,11,FALSE)=0,"",VLOOKUP('Xlookup set'!$S53,'Xlookup set'!$A$1:$R$1200,11,FALSE)),"")</f>
        <v/>
      </c>
      <c r="K53" t="str">
        <f>IFERROR(IF(VLOOKUP('Xlookup set'!$S53,'Xlookup set'!$A$1:$R$1200,12,FALSE)=0,"",VLOOKUP('Xlookup set'!$S53,'Xlookup set'!$A$1:$R$1200,12,FALSE)),"")</f>
        <v/>
      </c>
      <c r="L53" t="str">
        <f>IFERROR(IF(VLOOKUP('Xlookup set'!$S53,'Xlookup set'!$A$1:$R$1200,13,FALSE)=0,"",VLOOKUP('Xlookup set'!$S53,'Xlookup set'!$A$1:$R$1200,13,FALSE)),"")</f>
        <v/>
      </c>
      <c r="M53" t="str">
        <f>IFERROR(IF(VLOOKUP('Xlookup set'!$S53,'Xlookup set'!$A$1:$R$1200,14,FALSE)=0,"",VLOOKUP('Xlookup set'!$S53,'Xlookup set'!$A$1:$R$1200,14,FALSE)),"")</f>
        <v/>
      </c>
      <c r="N53" t="str">
        <f>IFERROR(IF(VLOOKUP('Xlookup set'!$S53,'Xlookup set'!$A$1:$R$1200,15,FALSE)=0,"",VLOOKUP('Xlookup set'!$S53,'Xlookup set'!$A$1:$R$1200,15,FALSE)),"")</f>
        <v/>
      </c>
      <c r="O53" t="str">
        <f>IFERROR(IF(VLOOKUP('Xlookup set'!$S53,'Xlookup set'!$A$1:$R$1200,16,FALSE)=0,"",VLOOKUP('Xlookup set'!$S53,'Xlookup set'!$A$1:$R$1200,16,FALSE)),"")</f>
        <v/>
      </c>
      <c r="P53" t="str">
        <f t="array" aca="1" ref="P53" ca="1">IFERROR(Y2IF(VLOOKUP('Xlookup set'!$S53,'Xlookup set'!$A$1:$R$1200,17,FALSE)=0,"",VLOOKUP('Xlookup set'!$S53,'Xlookup set'!$A$1:$R$1200,17,FALSE)),"")</f>
        <v/>
      </c>
      <c r="Q53" t="str">
        <f>IFERROR(IF(VLOOKUP('Xlookup set'!$S53,'Xlookup set'!$A$1:$R$1200,18,FALSE)=0,"",VLOOKUP('Xlookup set'!$S53,'Xlookup set'!$A$1:$R$1200,18,FALSE)),"")</f>
        <v/>
      </c>
    </row>
    <row r="54" spans="1:17">
      <c r="A54" t="str">
        <f>IFERROR(VLOOKUP('Xlookup set'!$S54,'Xlookup set'!$A$1:$R$1200,2,FALSE),"")</f>
        <v/>
      </c>
      <c r="B54" t="str">
        <f>IF(I54&lt;&gt;"",ドッグキャリー!$I$2,"")</f>
        <v/>
      </c>
      <c r="C54" t="str">
        <f t="shared" si="2"/>
        <v/>
      </c>
      <c r="D54" t="str">
        <f t="shared" si="3"/>
        <v/>
      </c>
      <c r="E54" t="str">
        <f>IFERROR(IF(VLOOKUP('Xlookup set'!$S54,'Xlookup set'!$A$1:$R$1200,6,FALSE)=0,"",VLOOKUP('Xlookup set'!$S54,'Xlookup set'!$A$1:$R$1200,6,FALSE)),"")</f>
        <v/>
      </c>
      <c r="F54" t="str">
        <f t="array" aca="1" ref="F54" ca="1">IFERROR(F(VLOOKUP('Xlookup set'!$S54,'Xlookup set'!$A$1:$R$1200,7,FALSE)=0,"",VLOOKUP('Xlookup set'!$S54,'Xlookup set'!$A$1:$R$1200,7,FALSE)),"")</f>
        <v/>
      </c>
      <c r="G54" t="str">
        <f>IFERROR(IF(VLOOKUP('Xlookup set'!$S54,'Xlookup set'!$A$1:$R$1200,8,FALSE)=0,"",VLOOKUP('Xlookup set'!$S54,'Xlookup set'!$A$1:$R$1200,8,FALSE)),"")</f>
        <v/>
      </c>
      <c r="H54" s="90" t="str">
        <f>IFERROR(IF(VLOOKUP('Xlookup set'!$S54,'Xlookup set'!$A$1:$R$1200,9,FALSE)=0,"",VLOOKUP('Xlookup set'!$S54,'Xlookup set'!$A$1:$R$1200,9,FALSE)),"")</f>
        <v/>
      </c>
      <c r="I54" t="str">
        <f>IFERROR(IF(VLOOKUP('Xlookup set'!$S54,'Xlookup set'!$A$1:$R$1200,10,FALSE)=0,"",VLOOKUP('Xlookup set'!$S54,'Xlookup set'!$A$1:$R$1200,10,FALSE)),"")</f>
        <v/>
      </c>
      <c r="J54" t="str">
        <f>IFERROR(IF(VLOOKUP('Xlookup set'!$S54,'Xlookup set'!$A$1:$R$1200,11,FALSE)=0,"",VLOOKUP('Xlookup set'!$S54,'Xlookup set'!$A$1:$R$1200,11,FALSE)),"")</f>
        <v/>
      </c>
      <c r="K54" t="str">
        <f>IFERROR(IF(VLOOKUP('Xlookup set'!$S54,'Xlookup set'!$A$1:$R$1200,12,FALSE)=0,"",VLOOKUP('Xlookup set'!$S54,'Xlookup set'!$A$1:$R$1200,12,FALSE)),"")</f>
        <v/>
      </c>
      <c r="L54" t="str">
        <f>IFERROR(IF(VLOOKUP('Xlookup set'!$S54,'Xlookup set'!$A$1:$R$1200,13,FALSE)=0,"",VLOOKUP('Xlookup set'!$S54,'Xlookup set'!$A$1:$R$1200,13,FALSE)),"")</f>
        <v/>
      </c>
      <c r="M54" t="str">
        <f>IFERROR(IF(VLOOKUP('Xlookup set'!$S54,'Xlookup set'!$A$1:$R$1200,14,FALSE)=0,"",VLOOKUP('Xlookup set'!$S54,'Xlookup set'!$A$1:$R$1200,14,FALSE)),"")</f>
        <v/>
      </c>
      <c r="N54" t="str">
        <f>IFERROR(IF(VLOOKUP('Xlookup set'!$S54,'Xlookup set'!$A$1:$R$1200,15,FALSE)=0,"",VLOOKUP('Xlookup set'!$S54,'Xlookup set'!$A$1:$R$1200,15,FALSE)),"")</f>
        <v/>
      </c>
      <c r="O54" t="str">
        <f>IFERROR(IF(VLOOKUP('Xlookup set'!$S54,'Xlookup set'!$A$1:$R$1200,16,FALSE)=0,"",VLOOKUP('Xlookup set'!$S54,'Xlookup set'!$A$1:$R$1200,16,FALSE)),"")</f>
        <v/>
      </c>
      <c r="P54" t="str">
        <f t="array" aca="1" ref="P54" ca="1">IFERROR(Y2IF(VLOOKUP('Xlookup set'!$S54,'Xlookup set'!$A$1:$R$1200,17,FALSE)=0,"",VLOOKUP('Xlookup set'!$S54,'Xlookup set'!$A$1:$R$1200,17,FALSE)),"")</f>
        <v/>
      </c>
      <c r="Q54" t="str">
        <f>IFERROR(IF(VLOOKUP('Xlookup set'!$S54,'Xlookup set'!$A$1:$R$1200,18,FALSE)=0,"",VLOOKUP('Xlookup set'!$S54,'Xlookup set'!$A$1:$R$1200,18,FALSE)),"")</f>
        <v/>
      </c>
    </row>
    <row r="55" spans="1:17">
      <c r="A55" t="str">
        <f>IFERROR(VLOOKUP('Xlookup set'!$S55,'Xlookup set'!$A$1:$R$1200,2,FALSE),"")</f>
        <v/>
      </c>
      <c r="B55" t="str">
        <f>IF(I55&lt;&gt;"",ドッグキャリー!$I$2,"")</f>
        <v/>
      </c>
      <c r="C55" t="str">
        <f t="shared" si="2"/>
        <v/>
      </c>
      <c r="D55" t="str">
        <f t="shared" si="3"/>
        <v/>
      </c>
      <c r="E55" t="str">
        <f>IFERROR(IF(VLOOKUP('Xlookup set'!$S55,'Xlookup set'!$A$1:$R$1200,6,FALSE)=0,"",VLOOKUP('Xlookup set'!$S55,'Xlookup set'!$A$1:$R$1200,6,FALSE)),"")</f>
        <v/>
      </c>
      <c r="F55" t="str">
        <f t="array" aca="1" ref="F55" ca="1">IFERROR(F(VLOOKUP('Xlookup set'!$S55,'Xlookup set'!$A$1:$R$1200,7,FALSE)=0,"",VLOOKUP('Xlookup set'!$S55,'Xlookup set'!$A$1:$R$1200,7,FALSE)),"")</f>
        <v/>
      </c>
      <c r="G55" t="str">
        <f>IFERROR(IF(VLOOKUP('Xlookup set'!$S55,'Xlookup set'!$A$1:$R$1200,8,FALSE)=0,"",VLOOKUP('Xlookup set'!$S55,'Xlookup set'!$A$1:$R$1200,8,FALSE)),"")</f>
        <v/>
      </c>
      <c r="H55" s="90" t="str">
        <f>IFERROR(IF(VLOOKUP('Xlookup set'!$S55,'Xlookup set'!$A$1:$R$1200,9,FALSE)=0,"",VLOOKUP('Xlookup set'!$S55,'Xlookup set'!$A$1:$R$1200,9,FALSE)),"")</f>
        <v/>
      </c>
      <c r="I55" t="str">
        <f>IFERROR(IF(VLOOKUP('Xlookup set'!$S55,'Xlookup set'!$A$1:$R$1200,10,FALSE)=0,"",VLOOKUP('Xlookup set'!$S55,'Xlookup set'!$A$1:$R$1200,10,FALSE)),"")</f>
        <v/>
      </c>
      <c r="J55" t="str">
        <f>IFERROR(IF(VLOOKUP('Xlookup set'!$S55,'Xlookup set'!$A$1:$R$1200,11,FALSE)=0,"",VLOOKUP('Xlookup set'!$S55,'Xlookup set'!$A$1:$R$1200,11,FALSE)),"")</f>
        <v/>
      </c>
      <c r="K55" t="str">
        <f>IFERROR(IF(VLOOKUP('Xlookup set'!$S55,'Xlookup set'!$A$1:$R$1200,12,FALSE)=0,"",VLOOKUP('Xlookup set'!$S55,'Xlookup set'!$A$1:$R$1200,12,FALSE)),"")</f>
        <v/>
      </c>
      <c r="L55" t="str">
        <f>IFERROR(IF(VLOOKUP('Xlookup set'!$S55,'Xlookup set'!$A$1:$R$1200,13,FALSE)=0,"",VLOOKUP('Xlookup set'!$S55,'Xlookup set'!$A$1:$R$1200,13,FALSE)),"")</f>
        <v/>
      </c>
      <c r="M55" t="str">
        <f>IFERROR(IF(VLOOKUP('Xlookup set'!$S55,'Xlookup set'!$A$1:$R$1200,14,FALSE)=0,"",VLOOKUP('Xlookup set'!$S55,'Xlookup set'!$A$1:$R$1200,14,FALSE)),"")</f>
        <v/>
      </c>
      <c r="N55" t="str">
        <f>IFERROR(IF(VLOOKUP('Xlookup set'!$S55,'Xlookup set'!$A$1:$R$1200,15,FALSE)=0,"",VLOOKUP('Xlookup set'!$S55,'Xlookup set'!$A$1:$R$1200,15,FALSE)),"")</f>
        <v/>
      </c>
      <c r="O55" t="str">
        <f>IFERROR(IF(VLOOKUP('Xlookup set'!$S55,'Xlookup set'!$A$1:$R$1200,16,FALSE)=0,"",VLOOKUP('Xlookup set'!$S55,'Xlookup set'!$A$1:$R$1200,16,FALSE)),"")</f>
        <v/>
      </c>
      <c r="P55" t="str">
        <f t="array" aca="1" ref="P55" ca="1">IFERROR(Y2IF(VLOOKUP('Xlookup set'!$S55,'Xlookup set'!$A$1:$R$1200,17,FALSE)=0,"",VLOOKUP('Xlookup set'!$S55,'Xlookup set'!$A$1:$R$1200,17,FALSE)),"")</f>
        <v/>
      </c>
      <c r="Q55" t="str">
        <f>IFERROR(IF(VLOOKUP('Xlookup set'!$S55,'Xlookup set'!$A$1:$R$1200,18,FALSE)=0,"",VLOOKUP('Xlookup set'!$S55,'Xlookup set'!$A$1:$R$1200,18,FALSE)),"")</f>
        <v/>
      </c>
    </row>
    <row r="56" spans="1:17">
      <c r="A56" t="str">
        <f>IFERROR(VLOOKUP('Xlookup set'!$S56,'Xlookup set'!$A$1:$R$1200,2,FALSE),"")</f>
        <v/>
      </c>
      <c r="B56" t="str">
        <f>IF(I56&lt;&gt;"",ドッグキャリー!$I$2,"")</f>
        <v/>
      </c>
      <c r="C56" t="str">
        <f t="shared" si="2"/>
        <v/>
      </c>
      <c r="D56" t="str">
        <f t="shared" si="3"/>
        <v/>
      </c>
      <c r="E56" t="str">
        <f>IFERROR(IF(VLOOKUP('Xlookup set'!$S56,'Xlookup set'!$A$1:$R$1200,6,FALSE)=0,"",VLOOKUP('Xlookup set'!$S56,'Xlookup set'!$A$1:$R$1200,6,FALSE)),"")</f>
        <v/>
      </c>
      <c r="F56" t="str">
        <f t="array" aca="1" ref="F56" ca="1">IFERROR(F(VLOOKUP('Xlookup set'!$S56,'Xlookup set'!$A$1:$R$1200,7,FALSE)=0,"",VLOOKUP('Xlookup set'!$S56,'Xlookup set'!$A$1:$R$1200,7,FALSE)),"")</f>
        <v/>
      </c>
      <c r="G56" t="str">
        <f>IFERROR(IF(VLOOKUP('Xlookup set'!$S56,'Xlookup set'!$A$1:$R$1200,8,FALSE)=0,"",VLOOKUP('Xlookup set'!$S56,'Xlookup set'!$A$1:$R$1200,8,FALSE)),"")</f>
        <v/>
      </c>
      <c r="H56" s="90" t="str">
        <f>IFERROR(IF(VLOOKUP('Xlookup set'!$S56,'Xlookup set'!$A$1:$R$1200,9,FALSE)=0,"",VLOOKUP('Xlookup set'!$S56,'Xlookup set'!$A$1:$R$1200,9,FALSE)),"")</f>
        <v/>
      </c>
      <c r="I56" t="str">
        <f>IFERROR(IF(VLOOKUP('Xlookup set'!$S56,'Xlookup set'!$A$1:$R$1200,10,FALSE)=0,"",VLOOKUP('Xlookup set'!$S56,'Xlookup set'!$A$1:$R$1200,10,FALSE)),"")</f>
        <v/>
      </c>
      <c r="J56" t="str">
        <f>IFERROR(IF(VLOOKUP('Xlookup set'!$S56,'Xlookup set'!$A$1:$R$1200,11,FALSE)=0,"",VLOOKUP('Xlookup set'!$S56,'Xlookup set'!$A$1:$R$1200,11,FALSE)),"")</f>
        <v/>
      </c>
      <c r="K56" t="str">
        <f>IFERROR(IF(VLOOKUP('Xlookup set'!$S56,'Xlookup set'!$A$1:$R$1200,12,FALSE)=0,"",VLOOKUP('Xlookup set'!$S56,'Xlookup set'!$A$1:$R$1200,12,FALSE)),"")</f>
        <v/>
      </c>
      <c r="L56" t="str">
        <f>IFERROR(IF(VLOOKUP('Xlookup set'!$S56,'Xlookup set'!$A$1:$R$1200,13,FALSE)=0,"",VLOOKUP('Xlookup set'!$S56,'Xlookup set'!$A$1:$R$1200,13,FALSE)),"")</f>
        <v/>
      </c>
      <c r="M56" t="str">
        <f>IFERROR(IF(VLOOKUP('Xlookup set'!$S56,'Xlookup set'!$A$1:$R$1200,14,FALSE)=0,"",VLOOKUP('Xlookup set'!$S56,'Xlookup set'!$A$1:$R$1200,14,FALSE)),"")</f>
        <v/>
      </c>
      <c r="N56" t="str">
        <f>IFERROR(IF(VLOOKUP('Xlookup set'!$S56,'Xlookup set'!$A$1:$R$1200,15,FALSE)=0,"",VLOOKUP('Xlookup set'!$S56,'Xlookup set'!$A$1:$R$1200,15,FALSE)),"")</f>
        <v/>
      </c>
      <c r="O56" t="str">
        <f>IFERROR(IF(VLOOKUP('Xlookup set'!$S56,'Xlookup set'!$A$1:$R$1200,16,FALSE)=0,"",VLOOKUP('Xlookup set'!$S56,'Xlookup set'!$A$1:$R$1200,16,FALSE)),"")</f>
        <v/>
      </c>
      <c r="P56" t="str">
        <f t="array" aca="1" ref="P56" ca="1">IFERROR(Y2IF(VLOOKUP('Xlookup set'!$S56,'Xlookup set'!$A$1:$R$1200,17,FALSE)=0,"",VLOOKUP('Xlookup set'!$S56,'Xlookup set'!$A$1:$R$1200,17,FALSE)),"")</f>
        <v/>
      </c>
      <c r="Q56" t="str">
        <f>IFERROR(IF(VLOOKUP('Xlookup set'!$S56,'Xlookup set'!$A$1:$R$1200,18,FALSE)=0,"",VLOOKUP('Xlookup set'!$S56,'Xlookup set'!$A$1:$R$1200,18,FALSE)),"")</f>
        <v/>
      </c>
    </row>
    <row r="57" spans="1:17">
      <c r="A57" t="str">
        <f>IFERROR(VLOOKUP('Xlookup set'!$S57,'Xlookup set'!$A$1:$R$1200,2,FALSE),"")</f>
        <v/>
      </c>
      <c r="B57" t="str">
        <f>IF(I57&lt;&gt;"",ドッグキャリー!$I$2,"")</f>
        <v/>
      </c>
      <c r="C57" t="str">
        <f t="shared" si="2"/>
        <v/>
      </c>
      <c r="D57" t="str">
        <f t="shared" si="3"/>
        <v/>
      </c>
      <c r="E57" t="str">
        <f>IFERROR(IF(VLOOKUP('Xlookup set'!$S57,'Xlookup set'!$A$1:$R$1200,6,FALSE)=0,"",VLOOKUP('Xlookup set'!$S57,'Xlookup set'!$A$1:$R$1200,6,FALSE)),"")</f>
        <v/>
      </c>
      <c r="F57" t="str">
        <f t="array" aca="1" ref="F57" ca="1">IFERROR(F(VLOOKUP('Xlookup set'!$S57,'Xlookup set'!$A$1:$R$1200,7,FALSE)=0,"",VLOOKUP('Xlookup set'!$S57,'Xlookup set'!$A$1:$R$1200,7,FALSE)),"")</f>
        <v/>
      </c>
      <c r="G57" t="str">
        <f>IFERROR(IF(VLOOKUP('Xlookup set'!$S57,'Xlookup set'!$A$1:$R$1200,8,FALSE)=0,"",VLOOKUP('Xlookup set'!$S57,'Xlookup set'!$A$1:$R$1200,8,FALSE)),"")</f>
        <v/>
      </c>
      <c r="H57" s="90" t="str">
        <f>IFERROR(IF(VLOOKUP('Xlookup set'!$S57,'Xlookup set'!$A$1:$R$1200,9,FALSE)=0,"",VLOOKUP('Xlookup set'!$S57,'Xlookup set'!$A$1:$R$1200,9,FALSE)),"")</f>
        <v/>
      </c>
      <c r="I57" t="str">
        <f>IFERROR(IF(VLOOKUP('Xlookup set'!$S57,'Xlookup set'!$A$1:$R$1200,10,FALSE)=0,"",VLOOKUP('Xlookup set'!$S57,'Xlookup set'!$A$1:$R$1200,10,FALSE)),"")</f>
        <v/>
      </c>
      <c r="J57" t="str">
        <f>IFERROR(IF(VLOOKUP('Xlookup set'!$S57,'Xlookup set'!$A$1:$R$1200,11,FALSE)=0,"",VLOOKUP('Xlookup set'!$S57,'Xlookup set'!$A$1:$R$1200,11,FALSE)),"")</f>
        <v/>
      </c>
      <c r="K57" t="str">
        <f>IFERROR(IF(VLOOKUP('Xlookup set'!$S57,'Xlookup set'!$A$1:$R$1200,12,FALSE)=0,"",VLOOKUP('Xlookup set'!$S57,'Xlookup set'!$A$1:$R$1200,12,FALSE)),"")</f>
        <v/>
      </c>
      <c r="L57" t="str">
        <f>IFERROR(IF(VLOOKUP('Xlookup set'!$S57,'Xlookup set'!$A$1:$R$1200,13,FALSE)=0,"",VLOOKUP('Xlookup set'!$S57,'Xlookup set'!$A$1:$R$1200,13,FALSE)),"")</f>
        <v/>
      </c>
      <c r="M57" t="str">
        <f>IFERROR(IF(VLOOKUP('Xlookup set'!$S57,'Xlookup set'!$A$1:$R$1200,14,FALSE)=0,"",VLOOKUP('Xlookup set'!$S57,'Xlookup set'!$A$1:$R$1200,14,FALSE)),"")</f>
        <v/>
      </c>
      <c r="N57" t="str">
        <f>IFERROR(IF(VLOOKUP('Xlookup set'!$S57,'Xlookup set'!$A$1:$R$1200,15,FALSE)=0,"",VLOOKUP('Xlookup set'!$S57,'Xlookup set'!$A$1:$R$1200,15,FALSE)),"")</f>
        <v/>
      </c>
      <c r="O57" t="str">
        <f>IFERROR(IF(VLOOKUP('Xlookup set'!$S57,'Xlookup set'!$A$1:$R$1200,16,FALSE)=0,"",VLOOKUP('Xlookup set'!$S57,'Xlookup set'!$A$1:$R$1200,16,FALSE)),"")</f>
        <v/>
      </c>
      <c r="P57" t="str">
        <f t="array" aca="1" ref="P57" ca="1">IFERROR(Y2IF(VLOOKUP('Xlookup set'!$S57,'Xlookup set'!$A$1:$R$1200,17,FALSE)=0,"",VLOOKUP('Xlookup set'!$S57,'Xlookup set'!$A$1:$R$1200,17,FALSE)),"")</f>
        <v/>
      </c>
      <c r="Q57" t="str">
        <f>IFERROR(IF(VLOOKUP('Xlookup set'!$S57,'Xlookup set'!$A$1:$R$1200,18,FALSE)=0,"",VLOOKUP('Xlookup set'!$S57,'Xlookup set'!$A$1:$R$1200,18,FALSE)),"")</f>
        <v/>
      </c>
    </row>
    <row r="58" spans="1:17">
      <c r="A58" t="str">
        <f>IFERROR(VLOOKUP('Xlookup set'!$S58,'Xlookup set'!$A$1:$R$1200,2,FALSE),"")</f>
        <v/>
      </c>
      <c r="B58" t="str">
        <f>IF(I58&lt;&gt;"",ドッグキャリー!$I$2,"")</f>
        <v/>
      </c>
      <c r="C58" t="str">
        <f t="shared" si="2"/>
        <v/>
      </c>
      <c r="D58" t="str">
        <f t="shared" si="3"/>
        <v/>
      </c>
      <c r="E58" t="str">
        <f>IFERROR(IF(VLOOKUP('Xlookup set'!$S58,'Xlookup set'!$A$1:$R$1200,6,FALSE)=0,"",VLOOKUP('Xlookup set'!$S58,'Xlookup set'!$A$1:$R$1200,6,FALSE)),"")</f>
        <v/>
      </c>
      <c r="F58" t="str">
        <f t="array" aca="1" ref="F58" ca="1">IFERROR(F(VLOOKUP('Xlookup set'!$S58,'Xlookup set'!$A$1:$R$1200,7,FALSE)=0,"",VLOOKUP('Xlookup set'!$S58,'Xlookup set'!$A$1:$R$1200,7,FALSE)),"")</f>
        <v/>
      </c>
      <c r="G58" t="str">
        <f>IFERROR(IF(VLOOKUP('Xlookup set'!$S58,'Xlookup set'!$A$1:$R$1200,8,FALSE)=0,"",VLOOKUP('Xlookup set'!$S58,'Xlookup set'!$A$1:$R$1200,8,FALSE)),"")</f>
        <v/>
      </c>
      <c r="H58" s="90" t="str">
        <f>IFERROR(IF(VLOOKUP('Xlookup set'!$S58,'Xlookup set'!$A$1:$R$1200,9,FALSE)=0,"",VLOOKUP('Xlookup set'!$S58,'Xlookup set'!$A$1:$R$1200,9,FALSE)),"")</f>
        <v/>
      </c>
      <c r="I58" t="str">
        <f>IFERROR(IF(VLOOKUP('Xlookup set'!$S58,'Xlookup set'!$A$1:$R$1200,10,FALSE)=0,"",VLOOKUP('Xlookup set'!$S58,'Xlookup set'!$A$1:$R$1200,10,FALSE)),"")</f>
        <v/>
      </c>
      <c r="J58" t="str">
        <f>IFERROR(IF(VLOOKUP('Xlookup set'!$S58,'Xlookup set'!$A$1:$R$1200,11,FALSE)=0,"",VLOOKUP('Xlookup set'!$S58,'Xlookup set'!$A$1:$R$1200,11,FALSE)),"")</f>
        <v/>
      </c>
      <c r="K58" t="str">
        <f>IFERROR(IF(VLOOKUP('Xlookup set'!$S58,'Xlookup set'!$A$1:$R$1200,12,FALSE)=0,"",VLOOKUP('Xlookup set'!$S58,'Xlookup set'!$A$1:$R$1200,12,FALSE)),"")</f>
        <v/>
      </c>
      <c r="L58" t="str">
        <f>IFERROR(IF(VLOOKUP('Xlookup set'!$S58,'Xlookup set'!$A$1:$R$1200,13,FALSE)=0,"",VLOOKUP('Xlookup set'!$S58,'Xlookup set'!$A$1:$R$1200,13,FALSE)),"")</f>
        <v/>
      </c>
      <c r="M58" t="str">
        <f>IFERROR(IF(VLOOKUP('Xlookup set'!$S58,'Xlookup set'!$A$1:$R$1200,14,FALSE)=0,"",VLOOKUP('Xlookup set'!$S58,'Xlookup set'!$A$1:$R$1200,14,FALSE)),"")</f>
        <v/>
      </c>
      <c r="N58" t="str">
        <f>IFERROR(IF(VLOOKUP('Xlookup set'!$S58,'Xlookup set'!$A$1:$R$1200,15,FALSE)=0,"",VLOOKUP('Xlookup set'!$S58,'Xlookup set'!$A$1:$R$1200,15,FALSE)),"")</f>
        <v/>
      </c>
      <c r="O58" t="str">
        <f>IFERROR(IF(VLOOKUP('Xlookup set'!$S58,'Xlookup set'!$A$1:$R$1200,16,FALSE)=0,"",VLOOKUP('Xlookup set'!$S58,'Xlookup set'!$A$1:$R$1200,16,FALSE)),"")</f>
        <v/>
      </c>
      <c r="P58" t="str">
        <f t="array" aca="1" ref="P58" ca="1">IFERROR(Y2IF(VLOOKUP('Xlookup set'!$S58,'Xlookup set'!$A$1:$R$1200,17,FALSE)=0,"",VLOOKUP('Xlookup set'!$S58,'Xlookup set'!$A$1:$R$1200,17,FALSE)),"")</f>
        <v/>
      </c>
      <c r="Q58" t="str">
        <f>IFERROR(IF(VLOOKUP('Xlookup set'!$S58,'Xlookup set'!$A$1:$R$1200,18,FALSE)=0,"",VLOOKUP('Xlookup set'!$S58,'Xlookup set'!$A$1:$R$1200,18,FALSE)),"")</f>
        <v/>
      </c>
    </row>
    <row r="59" spans="1:17">
      <c r="A59" t="str">
        <f>IFERROR(VLOOKUP('Xlookup set'!$S59,'Xlookup set'!$A$1:$R$1200,2,FALSE),"")</f>
        <v/>
      </c>
      <c r="B59" t="str">
        <f>IF(I59&lt;&gt;"",ドッグキャリー!$I$2,"")</f>
        <v/>
      </c>
      <c r="C59" t="str">
        <f t="shared" si="2"/>
        <v/>
      </c>
      <c r="D59" t="str">
        <f t="shared" si="3"/>
        <v/>
      </c>
      <c r="E59" t="str">
        <f>IFERROR(IF(VLOOKUP('Xlookup set'!$S59,'Xlookup set'!$A$1:$R$1200,6,FALSE)=0,"",VLOOKUP('Xlookup set'!$S59,'Xlookup set'!$A$1:$R$1200,6,FALSE)),"")</f>
        <v/>
      </c>
      <c r="F59" t="str">
        <f t="array" aca="1" ref="F59" ca="1">IFERROR(F(VLOOKUP('Xlookup set'!$S59,'Xlookup set'!$A$1:$R$1200,7,FALSE)=0,"",VLOOKUP('Xlookup set'!$S59,'Xlookup set'!$A$1:$R$1200,7,FALSE)),"")</f>
        <v/>
      </c>
      <c r="G59" t="str">
        <f>IFERROR(IF(VLOOKUP('Xlookup set'!$S59,'Xlookup set'!$A$1:$R$1200,8,FALSE)=0,"",VLOOKUP('Xlookup set'!$S59,'Xlookup set'!$A$1:$R$1200,8,FALSE)),"")</f>
        <v/>
      </c>
      <c r="H59" s="90" t="str">
        <f>IFERROR(IF(VLOOKUP('Xlookup set'!$S59,'Xlookup set'!$A$1:$R$1200,9,FALSE)=0,"",VLOOKUP('Xlookup set'!$S59,'Xlookup set'!$A$1:$R$1200,9,FALSE)),"")</f>
        <v/>
      </c>
      <c r="I59" t="str">
        <f>IFERROR(IF(VLOOKUP('Xlookup set'!$S59,'Xlookup set'!$A$1:$R$1200,10,FALSE)=0,"",VLOOKUP('Xlookup set'!$S59,'Xlookup set'!$A$1:$R$1200,10,FALSE)),"")</f>
        <v/>
      </c>
      <c r="J59" t="str">
        <f>IFERROR(IF(VLOOKUP('Xlookup set'!$S59,'Xlookup set'!$A$1:$R$1200,11,FALSE)=0,"",VLOOKUP('Xlookup set'!$S59,'Xlookup set'!$A$1:$R$1200,11,FALSE)),"")</f>
        <v/>
      </c>
      <c r="K59" t="str">
        <f>IFERROR(IF(VLOOKUP('Xlookup set'!$S59,'Xlookup set'!$A$1:$R$1200,12,FALSE)=0,"",VLOOKUP('Xlookup set'!$S59,'Xlookup set'!$A$1:$R$1200,12,FALSE)),"")</f>
        <v/>
      </c>
      <c r="L59" t="str">
        <f>IFERROR(IF(VLOOKUP('Xlookup set'!$S59,'Xlookup set'!$A$1:$R$1200,13,FALSE)=0,"",VLOOKUP('Xlookup set'!$S59,'Xlookup set'!$A$1:$R$1200,13,FALSE)),"")</f>
        <v/>
      </c>
      <c r="M59" t="str">
        <f>IFERROR(IF(VLOOKUP('Xlookup set'!$S59,'Xlookup set'!$A$1:$R$1200,14,FALSE)=0,"",VLOOKUP('Xlookup set'!$S59,'Xlookup set'!$A$1:$R$1200,14,FALSE)),"")</f>
        <v/>
      </c>
      <c r="N59" t="str">
        <f>IFERROR(IF(VLOOKUP('Xlookup set'!$S59,'Xlookup set'!$A$1:$R$1200,15,FALSE)=0,"",VLOOKUP('Xlookup set'!$S59,'Xlookup set'!$A$1:$R$1200,15,FALSE)),"")</f>
        <v/>
      </c>
      <c r="O59" t="str">
        <f>IFERROR(IF(VLOOKUP('Xlookup set'!$S59,'Xlookup set'!$A$1:$R$1200,16,FALSE)=0,"",VLOOKUP('Xlookup set'!$S59,'Xlookup set'!$A$1:$R$1200,16,FALSE)),"")</f>
        <v/>
      </c>
      <c r="P59" t="str">
        <f t="array" aca="1" ref="P59" ca="1">IFERROR(Y2IF(VLOOKUP('Xlookup set'!$S59,'Xlookup set'!$A$1:$R$1200,17,FALSE)=0,"",VLOOKUP('Xlookup set'!$S59,'Xlookup set'!$A$1:$R$1200,17,FALSE)),"")</f>
        <v/>
      </c>
      <c r="Q59" t="str">
        <f>IFERROR(IF(VLOOKUP('Xlookup set'!$S59,'Xlookup set'!$A$1:$R$1200,18,FALSE)=0,"",VLOOKUP('Xlookup set'!$S59,'Xlookup set'!$A$1:$R$1200,18,FALSE)),"")</f>
        <v/>
      </c>
    </row>
    <row r="60" spans="1:17">
      <c r="A60" t="str">
        <f>IFERROR(VLOOKUP('Xlookup set'!$S60,'Xlookup set'!$A$1:$R$1200,2,FALSE),"")</f>
        <v/>
      </c>
      <c r="B60" t="str">
        <f>IF(I60&lt;&gt;"",ドッグキャリー!$I$2,"")</f>
        <v/>
      </c>
      <c r="C60" t="str">
        <f t="shared" si="2"/>
        <v/>
      </c>
      <c r="D60" t="str">
        <f t="shared" si="3"/>
        <v/>
      </c>
      <c r="E60" t="str">
        <f>IFERROR(IF(VLOOKUP('Xlookup set'!$S60,'Xlookup set'!$A$1:$R$1200,6,FALSE)=0,"",VLOOKUP('Xlookup set'!$S60,'Xlookup set'!$A$1:$R$1200,6,FALSE)),"")</f>
        <v/>
      </c>
      <c r="F60" t="str">
        <f t="array" aca="1" ref="F60" ca="1">IFERROR(F(VLOOKUP('Xlookup set'!$S60,'Xlookup set'!$A$1:$R$1200,7,FALSE)=0,"",VLOOKUP('Xlookup set'!$S60,'Xlookup set'!$A$1:$R$1200,7,FALSE)),"")</f>
        <v/>
      </c>
      <c r="G60" t="str">
        <f>IFERROR(IF(VLOOKUP('Xlookup set'!$S60,'Xlookup set'!$A$1:$R$1200,8,FALSE)=0,"",VLOOKUP('Xlookup set'!$S60,'Xlookup set'!$A$1:$R$1200,8,FALSE)),"")</f>
        <v/>
      </c>
      <c r="H60" s="90" t="str">
        <f>IFERROR(IF(VLOOKUP('Xlookup set'!$S60,'Xlookup set'!$A$1:$R$1200,9,FALSE)=0,"",VLOOKUP('Xlookup set'!$S60,'Xlookup set'!$A$1:$R$1200,9,FALSE)),"")</f>
        <v/>
      </c>
      <c r="I60" t="str">
        <f>IFERROR(IF(VLOOKUP('Xlookup set'!$S60,'Xlookup set'!$A$1:$R$1200,10,FALSE)=0,"",VLOOKUP('Xlookup set'!$S60,'Xlookup set'!$A$1:$R$1200,10,FALSE)),"")</f>
        <v/>
      </c>
      <c r="J60" t="str">
        <f>IFERROR(IF(VLOOKUP('Xlookup set'!$S60,'Xlookup set'!$A$1:$R$1200,11,FALSE)=0,"",VLOOKUP('Xlookup set'!$S60,'Xlookup set'!$A$1:$R$1200,11,FALSE)),"")</f>
        <v/>
      </c>
      <c r="K60" t="str">
        <f>IFERROR(IF(VLOOKUP('Xlookup set'!$S60,'Xlookup set'!$A$1:$R$1200,12,FALSE)=0,"",VLOOKUP('Xlookup set'!$S60,'Xlookup set'!$A$1:$R$1200,12,FALSE)),"")</f>
        <v/>
      </c>
      <c r="L60" t="str">
        <f>IFERROR(IF(VLOOKUP('Xlookup set'!$S60,'Xlookup set'!$A$1:$R$1200,13,FALSE)=0,"",VLOOKUP('Xlookup set'!$S60,'Xlookup set'!$A$1:$R$1200,13,FALSE)),"")</f>
        <v/>
      </c>
      <c r="M60" t="str">
        <f>IFERROR(IF(VLOOKUP('Xlookup set'!$S60,'Xlookup set'!$A$1:$R$1200,14,FALSE)=0,"",VLOOKUP('Xlookup set'!$S60,'Xlookup set'!$A$1:$R$1200,14,FALSE)),"")</f>
        <v/>
      </c>
      <c r="N60" t="str">
        <f>IFERROR(IF(VLOOKUP('Xlookup set'!$S60,'Xlookup set'!$A$1:$R$1200,15,FALSE)=0,"",VLOOKUP('Xlookup set'!$S60,'Xlookup set'!$A$1:$R$1200,15,FALSE)),"")</f>
        <v/>
      </c>
      <c r="O60" t="str">
        <f>IFERROR(IF(VLOOKUP('Xlookup set'!$S60,'Xlookup set'!$A$1:$R$1200,16,FALSE)=0,"",VLOOKUP('Xlookup set'!$S60,'Xlookup set'!$A$1:$R$1200,16,FALSE)),"")</f>
        <v/>
      </c>
      <c r="P60" t="str">
        <f t="array" aca="1" ref="P60" ca="1">IFERROR(Y2IF(VLOOKUP('Xlookup set'!$S60,'Xlookup set'!$A$1:$R$1200,17,FALSE)=0,"",VLOOKUP('Xlookup set'!$S60,'Xlookup set'!$A$1:$R$1200,17,FALSE)),"")</f>
        <v/>
      </c>
      <c r="Q60" t="str">
        <f>IFERROR(IF(VLOOKUP('Xlookup set'!$S60,'Xlookup set'!$A$1:$R$1200,18,FALSE)=0,"",VLOOKUP('Xlookup set'!$S60,'Xlookup set'!$A$1:$R$1200,18,FALSE)),"")</f>
        <v/>
      </c>
    </row>
    <row r="61" spans="1:17">
      <c r="A61" t="str">
        <f>IFERROR(VLOOKUP('Xlookup set'!$S61,'Xlookup set'!$A$1:$R$1200,2,FALSE),"")</f>
        <v/>
      </c>
      <c r="B61" t="str">
        <f>IF(I61&lt;&gt;"",ドッグキャリー!$I$2,"")</f>
        <v/>
      </c>
      <c r="C61" t="str">
        <f t="shared" si="2"/>
        <v/>
      </c>
      <c r="D61" t="str">
        <f t="shared" si="3"/>
        <v/>
      </c>
      <c r="E61" t="str">
        <f>IFERROR(IF(VLOOKUP('Xlookup set'!$S61,'Xlookup set'!$A$1:$R$1200,6,FALSE)=0,"",VLOOKUP('Xlookup set'!$S61,'Xlookup set'!$A$1:$R$1200,6,FALSE)),"")</f>
        <v/>
      </c>
      <c r="F61" t="str">
        <f t="array" aca="1" ref="F61" ca="1">IFERROR(F(VLOOKUP('Xlookup set'!$S61,'Xlookup set'!$A$1:$R$1200,7,FALSE)=0,"",VLOOKUP('Xlookup set'!$S61,'Xlookup set'!$A$1:$R$1200,7,FALSE)),"")</f>
        <v/>
      </c>
      <c r="G61" t="str">
        <f>IFERROR(IF(VLOOKUP('Xlookup set'!$S61,'Xlookup set'!$A$1:$R$1200,8,FALSE)=0,"",VLOOKUP('Xlookup set'!$S61,'Xlookup set'!$A$1:$R$1200,8,FALSE)),"")</f>
        <v/>
      </c>
      <c r="H61" s="90" t="str">
        <f>IFERROR(IF(VLOOKUP('Xlookup set'!$S61,'Xlookup set'!$A$1:$R$1200,9,FALSE)=0,"",VLOOKUP('Xlookup set'!$S61,'Xlookup set'!$A$1:$R$1200,9,FALSE)),"")</f>
        <v/>
      </c>
      <c r="I61" t="str">
        <f>IFERROR(IF(VLOOKUP('Xlookup set'!$S61,'Xlookup set'!$A$1:$R$1200,10,FALSE)=0,"",VLOOKUP('Xlookup set'!$S61,'Xlookup set'!$A$1:$R$1200,10,FALSE)),"")</f>
        <v/>
      </c>
      <c r="J61" t="str">
        <f>IFERROR(IF(VLOOKUP('Xlookup set'!$S61,'Xlookup set'!$A$1:$R$1200,11,FALSE)=0,"",VLOOKUP('Xlookup set'!$S61,'Xlookup set'!$A$1:$R$1200,11,FALSE)),"")</f>
        <v/>
      </c>
      <c r="K61" t="str">
        <f>IFERROR(IF(VLOOKUP('Xlookup set'!$S61,'Xlookup set'!$A$1:$R$1200,12,FALSE)=0,"",VLOOKUP('Xlookup set'!$S61,'Xlookup set'!$A$1:$R$1200,12,FALSE)),"")</f>
        <v/>
      </c>
      <c r="L61" t="str">
        <f>IFERROR(IF(VLOOKUP('Xlookup set'!$S61,'Xlookup set'!$A$1:$R$1200,13,FALSE)=0,"",VLOOKUP('Xlookup set'!$S61,'Xlookup set'!$A$1:$R$1200,13,FALSE)),"")</f>
        <v/>
      </c>
      <c r="M61" t="str">
        <f>IFERROR(IF(VLOOKUP('Xlookup set'!$S61,'Xlookup set'!$A$1:$R$1200,14,FALSE)=0,"",VLOOKUP('Xlookup set'!$S61,'Xlookup set'!$A$1:$R$1200,14,FALSE)),"")</f>
        <v/>
      </c>
      <c r="N61" t="str">
        <f>IFERROR(IF(VLOOKUP('Xlookup set'!$S61,'Xlookup set'!$A$1:$R$1200,15,FALSE)=0,"",VLOOKUP('Xlookup set'!$S61,'Xlookup set'!$A$1:$R$1200,15,FALSE)),"")</f>
        <v/>
      </c>
      <c r="O61" t="str">
        <f>IFERROR(IF(VLOOKUP('Xlookup set'!$S61,'Xlookup set'!$A$1:$R$1200,16,FALSE)=0,"",VLOOKUP('Xlookup set'!$S61,'Xlookup set'!$A$1:$R$1200,16,FALSE)),"")</f>
        <v/>
      </c>
      <c r="P61" t="str">
        <f t="array" aca="1" ref="P61" ca="1">IFERROR(Y2IF(VLOOKUP('Xlookup set'!$S61,'Xlookup set'!$A$1:$R$1200,17,FALSE)=0,"",VLOOKUP('Xlookup set'!$S61,'Xlookup set'!$A$1:$R$1200,17,FALSE)),"")</f>
        <v/>
      </c>
      <c r="Q61" t="str">
        <f>IFERROR(IF(VLOOKUP('Xlookup set'!$S61,'Xlookup set'!$A$1:$R$1200,18,FALSE)=0,"",VLOOKUP('Xlookup set'!$S61,'Xlookup set'!$A$1:$R$1200,18,FALSE)),"")</f>
        <v/>
      </c>
    </row>
    <row r="62" spans="1:17">
      <c r="A62" t="str">
        <f>IFERROR(VLOOKUP('Xlookup set'!$S62,'Xlookup set'!$A$1:$R$1200,2,FALSE),"")</f>
        <v/>
      </c>
      <c r="B62" t="str">
        <f>IF(I62&lt;&gt;"",ドッグキャリー!$I$2,"")</f>
        <v/>
      </c>
      <c r="C62" t="str">
        <f t="shared" si="2"/>
        <v/>
      </c>
      <c r="D62" t="str">
        <f t="shared" si="3"/>
        <v/>
      </c>
      <c r="E62" t="str">
        <f>IFERROR(IF(VLOOKUP('Xlookup set'!$S62,'Xlookup set'!$A$1:$R$1200,6,FALSE)=0,"",VLOOKUP('Xlookup set'!$S62,'Xlookup set'!$A$1:$R$1200,6,FALSE)),"")</f>
        <v/>
      </c>
      <c r="F62" t="str">
        <f t="array" aca="1" ref="F62" ca="1">IFERROR(F(VLOOKUP('Xlookup set'!$S62,'Xlookup set'!$A$1:$R$1200,7,FALSE)=0,"",VLOOKUP('Xlookup set'!$S62,'Xlookup set'!$A$1:$R$1200,7,FALSE)),"")</f>
        <v/>
      </c>
      <c r="G62" t="str">
        <f>IFERROR(IF(VLOOKUP('Xlookup set'!$S62,'Xlookup set'!$A$1:$R$1200,8,FALSE)=0,"",VLOOKUP('Xlookup set'!$S62,'Xlookup set'!$A$1:$R$1200,8,FALSE)),"")</f>
        <v/>
      </c>
      <c r="H62" s="90" t="str">
        <f>IFERROR(IF(VLOOKUP('Xlookup set'!$S62,'Xlookup set'!$A$1:$R$1200,9,FALSE)=0,"",VLOOKUP('Xlookup set'!$S62,'Xlookup set'!$A$1:$R$1200,9,FALSE)),"")</f>
        <v/>
      </c>
      <c r="I62" t="str">
        <f>IFERROR(IF(VLOOKUP('Xlookup set'!$S62,'Xlookup set'!$A$1:$R$1200,10,FALSE)=0,"",VLOOKUP('Xlookup set'!$S62,'Xlookup set'!$A$1:$R$1200,10,FALSE)),"")</f>
        <v/>
      </c>
      <c r="J62" t="str">
        <f>IFERROR(IF(VLOOKUP('Xlookup set'!$S62,'Xlookup set'!$A$1:$R$1200,11,FALSE)=0,"",VLOOKUP('Xlookup set'!$S62,'Xlookup set'!$A$1:$R$1200,11,FALSE)),"")</f>
        <v/>
      </c>
      <c r="K62" t="str">
        <f>IFERROR(IF(VLOOKUP('Xlookup set'!$S62,'Xlookup set'!$A$1:$R$1200,12,FALSE)=0,"",VLOOKUP('Xlookup set'!$S62,'Xlookup set'!$A$1:$R$1200,12,FALSE)),"")</f>
        <v/>
      </c>
      <c r="L62" t="str">
        <f>IFERROR(IF(VLOOKUP('Xlookup set'!$S62,'Xlookup set'!$A$1:$R$1200,13,FALSE)=0,"",VLOOKUP('Xlookup set'!$S62,'Xlookup set'!$A$1:$R$1200,13,FALSE)),"")</f>
        <v/>
      </c>
      <c r="M62" t="str">
        <f>IFERROR(IF(VLOOKUP('Xlookup set'!$S62,'Xlookup set'!$A$1:$R$1200,14,FALSE)=0,"",VLOOKUP('Xlookup set'!$S62,'Xlookup set'!$A$1:$R$1200,14,FALSE)),"")</f>
        <v/>
      </c>
      <c r="N62" t="str">
        <f>IFERROR(IF(VLOOKUP('Xlookup set'!$S62,'Xlookup set'!$A$1:$R$1200,15,FALSE)=0,"",VLOOKUP('Xlookup set'!$S62,'Xlookup set'!$A$1:$R$1200,15,FALSE)),"")</f>
        <v/>
      </c>
      <c r="O62" t="str">
        <f>IFERROR(IF(VLOOKUP('Xlookup set'!$S62,'Xlookup set'!$A$1:$R$1200,16,FALSE)=0,"",VLOOKUP('Xlookup set'!$S62,'Xlookup set'!$A$1:$R$1200,16,FALSE)),"")</f>
        <v/>
      </c>
      <c r="P62" t="str">
        <f t="array" aca="1" ref="P62" ca="1">IFERROR(Y2IF(VLOOKUP('Xlookup set'!$S62,'Xlookup set'!$A$1:$R$1200,17,FALSE)=0,"",VLOOKUP('Xlookup set'!$S62,'Xlookup set'!$A$1:$R$1200,17,FALSE)),"")</f>
        <v/>
      </c>
      <c r="Q62" t="str">
        <f>IFERROR(IF(VLOOKUP('Xlookup set'!$S62,'Xlookup set'!$A$1:$R$1200,18,FALSE)=0,"",VLOOKUP('Xlookup set'!$S62,'Xlookup set'!$A$1:$R$1200,18,FALSE)),"")</f>
        <v/>
      </c>
    </row>
    <row r="63" spans="1:17">
      <c r="A63" t="str">
        <f>IFERROR(VLOOKUP('Xlookup set'!$S63,'Xlookup set'!$A$1:$R$1200,2,FALSE),"")</f>
        <v/>
      </c>
      <c r="B63" t="str">
        <f>IF(I63&lt;&gt;"",ドッグキャリー!$I$2,"")</f>
        <v/>
      </c>
      <c r="C63" t="str">
        <f t="shared" si="2"/>
        <v/>
      </c>
      <c r="D63" t="str">
        <f t="shared" si="3"/>
        <v/>
      </c>
      <c r="E63" t="str">
        <f>IFERROR(IF(VLOOKUP('Xlookup set'!$S63,'Xlookup set'!$A$1:$R$1200,6,FALSE)=0,"",VLOOKUP('Xlookup set'!$S63,'Xlookup set'!$A$1:$R$1200,6,FALSE)),"")</f>
        <v/>
      </c>
      <c r="F63" t="str">
        <f t="array" aca="1" ref="F63" ca="1">IFERROR(F(VLOOKUP('Xlookup set'!$S63,'Xlookup set'!$A$1:$R$1200,7,FALSE)=0,"",VLOOKUP('Xlookup set'!$S63,'Xlookup set'!$A$1:$R$1200,7,FALSE)),"")</f>
        <v/>
      </c>
      <c r="G63" t="str">
        <f>IFERROR(IF(VLOOKUP('Xlookup set'!$S63,'Xlookup set'!$A$1:$R$1200,8,FALSE)=0,"",VLOOKUP('Xlookup set'!$S63,'Xlookup set'!$A$1:$R$1200,8,FALSE)),"")</f>
        <v/>
      </c>
      <c r="H63" s="90" t="str">
        <f>IFERROR(IF(VLOOKUP('Xlookup set'!$S63,'Xlookup set'!$A$1:$R$1200,9,FALSE)=0,"",VLOOKUP('Xlookup set'!$S63,'Xlookup set'!$A$1:$R$1200,9,FALSE)),"")</f>
        <v/>
      </c>
      <c r="I63" t="str">
        <f>IFERROR(IF(VLOOKUP('Xlookup set'!$S63,'Xlookup set'!$A$1:$R$1200,10,FALSE)=0,"",VLOOKUP('Xlookup set'!$S63,'Xlookup set'!$A$1:$R$1200,10,FALSE)),"")</f>
        <v/>
      </c>
      <c r="J63" t="str">
        <f>IFERROR(IF(VLOOKUP('Xlookup set'!$S63,'Xlookup set'!$A$1:$R$1200,11,FALSE)=0,"",VLOOKUP('Xlookup set'!$S63,'Xlookup set'!$A$1:$R$1200,11,FALSE)),"")</f>
        <v/>
      </c>
      <c r="K63" t="str">
        <f>IFERROR(IF(VLOOKUP('Xlookup set'!$S63,'Xlookup set'!$A$1:$R$1200,12,FALSE)=0,"",VLOOKUP('Xlookup set'!$S63,'Xlookup set'!$A$1:$R$1200,12,FALSE)),"")</f>
        <v/>
      </c>
      <c r="L63" t="str">
        <f>IFERROR(IF(VLOOKUP('Xlookup set'!$S63,'Xlookup set'!$A$1:$R$1200,13,FALSE)=0,"",VLOOKUP('Xlookup set'!$S63,'Xlookup set'!$A$1:$R$1200,13,FALSE)),"")</f>
        <v/>
      </c>
      <c r="M63" t="str">
        <f>IFERROR(IF(VLOOKUP('Xlookup set'!$S63,'Xlookup set'!$A$1:$R$1200,14,FALSE)=0,"",VLOOKUP('Xlookup set'!$S63,'Xlookup set'!$A$1:$R$1200,14,FALSE)),"")</f>
        <v/>
      </c>
      <c r="N63" t="str">
        <f>IFERROR(IF(VLOOKUP('Xlookup set'!$S63,'Xlookup set'!$A$1:$R$1200,15,FALSE)=0,"",VLOOKUP('Xlookup set'!$S63,'Xlookup set'!$A$1:$R$1200,15,FALSE)),"")</f>
        <v/>
      </c>
      <c r="O63" t="str">
        <f>IFERROR(IF(VLOOKUP('Xlookup set'!$S63,'Xlookup set'!$A$1:$R$1200,16,FALSE)=0,"",VLOOKUP('Xlookup set'!$S63,'Xlookup set'!$A$1:$R$1200,16,FALSE)),"")</f>
        <v/>
      </c>
      <c r="P63" t="str">
        <f t="array" aca="1" ref="P63" ca="1">IFERROR(Y2IF(VLOOKUP('Xlookup set'!$S63,'Xlookup set'!$A$1:$R$1200,17,FALSE)=0,"",VLOOKUP('Xlookup set'!$S63,'Xlookup set'!$A$1:$R$1200,17,FALSE)),"")</f>
        <v/>
      </c>
      <c r="Q63" t="str">
        <f>IFERROR(IF(VLOOKUP('Xlookup set'!$S63,'Xlookup set'!$A$1:$R$1200,18,FALSE)=0,"",VLOOKUP('Xlookup set'!$S63,'Xlookup set'!$A$1:$R$1200,18,FALSE)),"")</f>
        <v/>
      </c>
    </row>
    <row r="64" spans="1:17">
      <c r="A64" t="str">
        <f>IFERROR(VLOOKUP('Xlookup set'!$S64,'Xlookup set'!$A$1:$R$1200,2,FALSE),"")</f>
        <v/>
      </c>
      <c r="B64" t="str">
        <f>IF(I64&lt;&gt;"",ドッグキャリー!$I$2,"")</f>
        <v/>
      </c>
      <c r="C64" t="str">
        <f t="shared" si="2"/>
        <v/>
      </c>
      <c r="D64" t="str">
        <f t="shared" si="3"/>
        <v/>
      </c>
      <c r="E64" t="str">
        <f>IFERROR(IF(VLOOKUP('Xlookup set'!$S64,'Xlookup set'!$A$1:$R$1200,6,FALSE)=0,"",VLOOKUP('Xlookup set'!$S64,'Xlookup set'!$A$1:$R$1200,6,FALSE)),"")</f>
        <v/>
      </c>
      <c r="F64" t="str">
        <f t="array" aca="1" ref="F64" ca="1">IFERROR(F(VLOOKUP('Xlookup set'!$S64,'Xlookup set'!$A$1:$R$1200,7,FALSE)=0,"",VLOOKUP('Xlookup set'!$S64,'Xlookup set'!$A$1:$R$1200,7,FALSE)),"")</f>
        <v/>
      </c>
      <c r="G64" t="str">
        <f>IFERROR(IF(VLOOKUP('Xlookup set'!$S64,'Xlookup set'!$A$1:$R$1200,8,FALSE)=0,"",VLOOKUP('Xlookup set'!$S64,'Xlookup set'!$A$1:$R$1200,8,FALSE)),"")</f>
        <v/>
      </c>
      <c r="H64" s="90" t="str">
        <f>IFERROR(IF(VLOOKUP('Xlookup set'!$S64,'Xlookup set'!$A$1:$R$1200,9,FALSE)=0,"",VLOOKUP('Xlookup set'!$S64,'Xlookup set'!$A$1:$R$1200,9,FALSE)),"")</f>
        <v/>
      </c>
      <c r="I64" t="str">
        <f>IFERROR(IF(VLOOKUP('Xlookup set'!$S64,'Xlookup set'!$A$1:$R$1200,10,FALSE)=0,"",VLOOKUP('Xlookup set'!$S64,'Xlookup set'!$A$1:$R$1200,10,FALSE)),"")</f>
        <v/>
      </c>
      <c r="J64" t="str">
        <f>IFERROR(IF(VLOOKUP('Xlookup set'!$S64,'Xlookup set'!$A$1:$R$1200,11,FALSE)=0,"",VLOOKUP('Xlookup set'!$S64,'Xlookup set'!$A$1:$R$1200,11,FALSE)),"")</f>
        <v/>
      </c>
      <c r="K64" t="str">
        <f>IFERROR(IF(VLOOKUP('Xlookup set'!$S64,'Xlookup set'!$A$1:$R$1200,12,FALSE)=0,"",VLOOKUP('Xlookup set'!$S64,'Xlookup set'!$A$1:$R$1200,12,FALSE)),"")</f>
        <v/>
      </c>
      <c r="L64" t="str">
        <f>IFERROR(IF(VLOOKUP('Xlookup set'!$S64,'Xlookup set'!$A$1:$R$1200,13,FALSE)=0,"",VLOOKUP('Xlookup set'!$S64,'Xlookup set'!$A$1:$R$1200,13,FALSE)),"")</f>
        <v/>
      </c>
      <c r="M64" t="str">
        <f>IFERROR(IF(VLOOKUP('Xlookup set'!$S64,'Xlookup set'!$A$1:$R$1200,14,FALSE)=0,"",VLOOKUP('Xlookup set'!$S64,'Xlookup set'!$A$1:$R$1200,14,FALSE)),"")</f>
        <v/>
      </c>
      <c r="N64" t="str">
        <f>IFERROR(IF(VLOOKUP('Xlookup set'!$S64,'Xlookup set'!$A$1:$R$1200,15,FALSE)=0,"",VLOOKUP('Xlookup set'!$S64,'Xlookup set'!$A$1:$R$1200,15,FALSE)),"")</f>
        <v/>
      </c>
      <c r="O64" t="str">
        <f>IFERROR(IF(VLOOKUP('Xlookup set'!$S64,'Xlookup set'!$A$1:$R$1200,16,FALSE)=0,"",VLOOKUP('Xlookup set'!$S64,'Xlookup set'!$A$1:$R$1200,16,FALSE)),"")</f>
        <v/>
      </c>
      <c r="P64" t="str">
        <f t="array" aca="1" ref="P64" ca="1">IFERROR(Y2IF(VLOOKUP('Xlookup set'!$S64,'Xlookup set'!$A$1:$R$1200,17,FALSE)=0,"",VLOOKUP('Xlookup set'!$S64,'Xlookup set'!$A$1:$R$1200,17,FALSE)),"")</f>
        <v/>
      </c>
      <c r="Q64" t="str">
        <f>IFERROR(IF(VLOOKUP('Xlookup set'!$S64,'Xlookup set'!$A$1:$R$1200,18,FALSE)=0,"",VLOOKUP('Xlookup set'!$S64,'Xlookup set'!$A$1:$R$1200,18,FALSE)),"")</f>
        <v/>
      </c>
    </row>
    <row r="65" spans="1:17">
      <c r="A65" t="str">
        <f>IFERROR(VLOOKUP('Xlookup set'!$S65,'Xlookup set'!$A$1:$R$1200,2,FALSE),"")</f>
        <v/>
      </c>
      <c r="B65" t="str">
        <f>IF(I65&lt;&gt;"",ドッグキャリー!$I$2,"")</f>
        <v/>
      </c>
      <c r="C65" t="str">
        <f t="shared" si="2"/>
        <v/>
      </c>
      <c r="D65" t="str">
        <f t="shared" si="3"/>
        <v/>
      </c>
      <c r="E65" t="str">
        <f>IFERROR(IF(VLOOKUP('Xlookup set'!$S65,'Xlookup set'!$A$1:$R$1200,6,FALSE)=0,"",VLOOKUP('Xlookup set'!$S65,'Xlookup set'!$A$1:$R$1200,6,FALSE)),"")</f>
        <v/>
      </c>
      <c r="F65" t="str">
        <f t="array" aca="1" ref="F65" ca="1">IFERROR(F(VLOOKUP('Xlookup set'!$S65,'Xlookup set'!$A$1:$R$1200,7,FALSE)=0,"",VLOOKUP('Xlookup set'!$S65,'Xlookup set'!$A$1:$R$1200,7,FALSE)),"")</f>
        <v/>
      </c>
      <c r="G65" t="str">
        <f>IFERROR(IF(VLOOKUP('Xlookup set'!$S65,'Xlookup set'!$A$1:$R$1200,8,FALSE)=0,"",VLOOKUP('Xlookup set'!$S65,'Xlookup set'!$A$1:$R$1200,8,FALSE)),"")</f>
        <v/>
      </c>
      <c r="H65" s="90" t="str">
        <f>IFERROR(IF(VLOOKUP('Xlookup set'!$S65,'Xlookup set'!$A$1:$R$1200,9,FALSE)=0,"",VLOOKUP('Xlookup set'!$S65,'Xlookup set'!$A$1:$R$1200,9,FALSE)),"")</f>
        <v/>
      </c>
      <c r="I65" t="str">
        <f>IFERROR(IF(VLOOKUP('Xlookup set'!$S65,'Xlookup set'!$A$1:$R$1200,10,FALSE)=0,"",VLOOKUP('Xlookup set'!$S65,'Xlookup set'!$A$1:$R$1200,10,FALSE)),"")</f>
        <v/>
      </c>
      <c r="J65" t="str">
        <f>IFERROR(IF(VLOOKUP('Xlookup set'!$S65,'Xlookup set'!$A$1:$R$1200,11,FALSE)=0,"",VLOOKUP('Xlookup set'!$S65,'Xlookup set'!$A$1:$R$1200,11,FALSE)),"")</f>
        <v/>
      </c>
      <c r="K65" t="str">
        <f>IFERROR(IF(VLOOKUP('Xlookup set'!$S65,'Xlookup set'!$A$1:$R$1200,12,FALSE)=0,"",VLOOKUP('Xlookup set'!$S65,'Xlookup set'!$A$1:$R$1200,12,FALSE)),"")</f>
        <v/>
      </c>
      <c r="L65" t="str">
        <f>IFERROR(IF(VLOOKUP('Xlookup set'!$S65,'Xlookup set'!$A$1:$R$1200,13,FALSE)=0,"",VLOOKUP('Xlookup set'!$S65,'Xlookup set'!$A$1:$R$1200,13,FALSE)),"")</f>
        <v/>
      </c>
      <c r="M65" t="str">
        <f>IFERROR(IF(VLOOKUP('Xlookup set'!$S65,'Xlookup set'!$A$1:$R$1200,14,FALSE)=0,"",VLOOKUP('Xlookup set'!$S65,'Xlookup set'!$A$1:$R$1200,14,FALSE)),"")</f>
        <v/>
      </c>
      <c r="N65" t="str">
        <f>IFERROR(IF(VLOOKUP('Xlookup set'!$S65,'Xlookup set'!$A$1:$R$1200,15,FALSE)=0,"",VLOOKUP('Xlookup set'!$S65,'Xlookup set'!$A$1:$R$1200,15,FALSE)),"")</f>
        <v/>
      </c>
      <c r="O65" t="str">
        <f>IFERROR(IF(VLOOKUP('Xlookup set'!$S65,'Xlookup set'!$A$1:$R$1200,16,FALSE)=0,"",VLOOKUP('Xlookup set'!$S65,'Xlookup set'!$A$1:$R$1200,16,FALSE)),"")</f>
        <v/>
      </c>
      <c r="P65" t="str">
        <f t="array" aca="1" ref="P65" ca="1">IFERROR(Y2IF(VLOOKUP('Xlookup set'!$S65,'Xlookup set'!$A$1:$R$1200,17,FALSE)=0,"",VLOOKUP('Xlookup set'!$S65,'Xlookup set'!$A$1:$R$1200,17,FALSE)),"")</f>
        <v/>
      </c>
      <c r="Q65" t="str">
        <f>IFERROR(IF(VLOOKUP('Xlookup set'!$S65,'Xlookup set'!$A$1:$R$1200,18,FALSE)=0,"",VLOOKUP('Xlookup set'!$S65,'Xlookup set'!$A$1:$R$1200,18,FALSE)),"")</f>
        <v/>
      </c>
    </row>
    <row r="66" spans="1:17">
      <c r="A66" t="str">
        <f>IFERROR(VLOOKUP('Xlookup set'!$S66,'Xlookup set'!$A$1:$R$1200,2,FALSE),"")</f>
        <v/>
      </c>
      <c r="B66" t="str">
        <f>IF(I66&lt;&gt;"",ドッグキャリー!$I$2,"")</f>
        <v/>
      </c>
      <c r="C66" t="str">
        <f t="shared" si="2"/>
        <v/>
      </c>
      <c r="D66" t="str">
        <f t="shared" si="3"/>
        <v/>
      </c>
      <c r="E66" t="str">
        <f>IFERROR(IF(VLOOKUP('Xlookup set'!$S66,'Xlookup set'!$A$1:$R$1200,6,FALSE)=0,"",VLOOKUP('Xlookup set'!$S66,'Xlookup set'!$A$1:$R$1200,6,FALSE)),"")</f>
        <v/>
      </c>
      <c r="F66" t="str">
        <f t="array" aca="1" ref="F66" ca="1">IFERROR(F(VLOOKUP('Xlookup set'!$S66,'Xlookup set'!$A$1:$R$1200,7,FALSE)=0,"",VLOOKUP('Xlookup set'!$S66,'Xlookup set'!$A$1:$R$1200,7,FALSE)),"")</f>
        <v/>
      </c>
      <c r="G66" t="str">
        <f>IFERROR(IF(VLOOKUP('Xlookup set'!$S66,'Xlookup set'!$A$1:$R$1200,8,FALSE)=0,"",VLOOKUP('Xlookup set'!$S66,'Xlookup set'!$A$1:$R$1200,8,FALSE)),"")</f>
        <v/>
      </c>
      <c r="H66" s="90" t="str">
        <f>IFERROR(IF(VLOOKUP('Xlookup set'!$S66,'Xlookup set'!$A$1:$R$1200,9,FALSE)=0,"",VLOOKUP('Xlookup set'!$S66,'Xlookup set'!$A$1:$R$1200,9,FALSE)),"")</f>
        <v/>
      </c>
      <c r="I66" t="str">
        <f>IFERROR(IF(VLOOKUP('Xlookup set'!$S66,'Xlookup set'!$A$1:$R$1200,10,FALSE)=0,"",VLOOKUP('Xlookup set'!$S66,'Xlookup set'!$A$1:$R$1200,10,FALSE)),"")</f>
        <v/>
      </c>
      <c r="J66" t="str">
        <f>IFERROR(IF(VLOOKUP('Xlookup set'!$S66,'Xlookup set'!$A$1:$R$1200,11,FALSE)=0,"",VLOOKUP('Xlookup set'!$S66,'Xlookup set'!$A$1:$R$1200,11,FALSE)),"")</f>
        <v/>
      </c>
      <c r="K66" t="str">
        <f>IFERROR(IF(VLOOKUP('Xlookup set'!$S66,'Xlookup set'!$A$1:$R$1200,12,FALSE)=0,"",VLOOKUP('Xlookup set'!$S66,'Xlookup set'!$A$1:$R$1200,12,FALSE)),"")</f>
        <v/>
      </c>
      <c r="L66" t="str">
        <f>IFERROR(IF(VLOOKUP('Xlookup set'!$S66,'Xlookup set'!$A$1:$R$1200,13,FALSE)=0,"",VLOOKUP('Xlookup set'!$S66,'Xlookup set'!$A$1:$R$1200,13,FALSE)),"")</f>
        <v/>
      </c>
      <c r="M66" t="str">
        <f>IFERROR(IF(VLOOKUP('Xlookup set'!$S66,'Xlookup set'!$A$1:$R$1200,14,FALSE)=0,"",VLOOKUP('Xlookup set'!$S66,'Xlookup set'!$A$1:$R$1200,14,FALSE)),"")</f>
        <v/>
      </c>
      <c r="N66" t="str">
        <f>IFERROR(IF(VLOOKUP('Xlookup set'!$S66,'Xlookup set'!$A$1:$R$1200,15,FALSE)=0,"",VLOOKUP('Xlookup set'!$S66,'Xlookup set'!$A$1:$R$1200,15,FALSE)),"")</f>
        <v/>
      </c>
      <c r="O66" t="str">
        <f>IFERROR(IF(VLOOKUP('Xlookup set'!$S66,'Xlookup set'!$A$1:$R$1200,16,FALSE)=0,"",VLOOKUP('Xlookup set'!$S66,'Xlookup set'!$A$1:$R$1200,16,FALSE)),"")</f>
        <v/>
      </c>
      <c r="P66" t="str">
        <f t="array" aca="1" ref="P66" ca="1">IFERROR(Y2IF(VLOOKUP('Xlookup set'!$S66,'Xlookup set'!$A$1:$R$1200,17,FALSE)=0,"",VLOOKUP('Xlookup set'!$S66,'Xlookup set'!$A$1:$R$1200,17,FALSE)),"")</f>
        <v/>
      </c>
      <c r="Q66" t="str">
        <f>IFERROR(IF(VLOOKUP('Xlookup set'!$S66,'Xlookup set'!$A$1:$R$1200,18,FALSE)=0,"",VLOOKUP('Xlookup set'!$S66,'Xlookup set'!$A$1:$R$1200,18,FALSE)),"")</f>
        <v/>
      </c>
    </row>
    <row r="67" spans="1:17">
      <c r="A67" t="str">
        <f>IFERROR(VLOOKUP('Xlookup set'!$S67,'Xlookup set'!$A$1:$R$1200,2,FALSE),"")</f>
        <v/>
      </c>
      <c r="B67" t="str">
        <f>IF(I67&lt;&gt;"",ドッグキャリー!$I$2,"")</f>
        <v/>
      </c>
      <c r="C67" t="str">
        <f t="shared" si="2"/>
        <v/>
      </c>
      <c r="D67" t="str">
        <f t="shared" si="3"/>
        <v/>
      </c>
      <c r="E67" t="str">
        <f>IFERROR(IF(VLOOKUP('Xlookup set'!$S67,'Xlookup set'!$A$1:$R$1200,6,FALSE)=0,"",VLOOKUP('Xlookup set'!$S67,'Xlookup set'!$A$1:$R$1200,6,FALSE)),"")</f>
        <v/>
      </c>
      <c r="F67" t="str">
        <f t="array" aca="1" ref="F67" ca="1">IFERROR(F(VLOOKUP('Xlookup set'!$S67,'Xlookup set'!$A$1:$R$1200,7,FALSE)=0,"",VLOOKUP('Xlookup set'!$S67,'Xlookup set'!$A$1:$R$1200,7,FALSE)),"")</f>
        <v/>
      </c>
      <c r="G67" t="str">
        <f>IFERROR(IF(VLOOKUP('Xlookup set'!$S67,'Xlookup set'!$A$1:$R$1200,8,FALSE)=0,"",VLOOKUP('Xlookup set'!$S67,'Xlookup set'!$A$1:$R$1200,8,FALSE)),"")</f>
        <v/>
      </c>
      <c r="H67" s="90" t="str">
        <f>IFERROR(IF(VLOOKUP('Xlookup set'!$S67,'Xlookup set'!$A$1:$R$1200,9,FALSE)=0,"",VLOOKUP('Xlookup set'!$S67,'Xlookup set'!$A$1:$R$1200,9,FALSE)),"")</f>
        <v/>
      </c>
      <c r="I67" t="str">
        <f>IFERROR(IF(VLOOKUP('Xlookup set'!$S67,'Xlookup set'!$A$1:$R$1200,10,FALSE)=0,"",VLOOKUP('Xlookup set'!$S67,'Xlookup set'!$A$1:$R$1200,10,FALSE)),"")</f>
        <v/>
      </c>
      <c r="J67" t="str">
        <f>IFERROR(IF(VLOOKUP('Xlookup set'!$S67,'Xlookup set'!$A$1:$R$1200,11,FALSE)=0,"",VLOOKUP('Xlookup set'!$S67,'Xlookup set'!$A$1:$R$1200,11,FALSE)),"")</f>
        <v/>
      </c>
      <c r="K67" t="str">
        <f>IFERROR(IF(VLOOKUP('Xlookup set'!$S67,'Xlookup set'!$A$1:$R$1200,12,FALSE)=0,"",VLOOKUP('Xlookup set'!$S67,'Xlookup set'!$A$1:$R$1200,12,FALSE)),"")</f>
        <v/>
      </c>
      <c r="L67" t="str">
        <f>IFERROR(IF(VLOOKUP('Xlookup set'!$S67,'Xlookup set'!$A$1:$R$1200,13,FALSE)=0,"",VLOOKUP('Xlookup set'!$S67,'Xlookup set'!$A$1:$R$1200,13,FALSE)),"")</f>
        <v/>
      </c>
      <c r="M67" t="str">
        <f>IFERROR(IF(VLOOKUP('Xlookup set'!$S67,'Xlookup set'!$A$1:$R$1200,14,FALSE)=0,"",VLOOKUP('Xlookup set'!$S67,'Xlookup set'!$A$1:$R$1200,14,FALSE)),"")</f>
        <v/>
      </c>
      <c r="N67" t="str">
        <f>IFERROR(IF(VLOOKUP('Xlookup set'!$S67,'Xlookup set'!$A$1:$R$1200,15,FALSE)=0,"",VLOOKUP('Xlookup set'!$S67,'Xlookup set'!$A$1:$R$1200,15,FALSE)),"")</f>
        <v/>
      </c>
      <c r="O67" t="str">
        <f>IFERROR(IF(VLOOKUP('Xlookup set'!$S67,'Xlookup set'!$A$1:$R$1200,16,FALSE)=0,"",VLOOKUP('Xlookup set'!$S67,'Xlookup set'!$A$1:$R$1200,16,FALSE)),"")</f>
        <v/>
      </c>
      <c r="P67" t="str">
        <f t="array" aca="1" ref="P67" ca="1">IFERROR(Y2IF(VLOOKUP('Xlookup set'!$S67,'Xlookup set'!$A$1:$R$1200,17,FALSE)=0,"",VLOOKUP('Xlookup set'!$S67,'Xlookup set'!$A$1:$R$1200,17,FALSE)),"")</f>
        <v/>
      </c>
      <c r="Q67" t="str">
        <f>IFERROR(IF(VLOOKUP('Xlookup set'!$S67,'Xlookup set'!$A$1:$R$1200,18,FALSE)=0,"",VLOOKUP('Xlookup set'!$S67,'Xlookup set'!$A$1:$R$1200,18,FALSE)),"")</f>
        <v/>
      </c>
    </row>
    <row r="68" spans="1:17">
      <c r="A68" t="str">
        <f>IFERROR(VLOOKUP('Xlookup set'!$S68,'Xlookup set'!$A$1:$R$1200,2,FALSE),"")</f>
        <v/>
      </c>
      <c r="B68" t="str">
        <f>IF(I68&lt;&gt;"",ドッグキャリー!$I$2,"")</f>
        <v/>
      </c>
      <c r="C68" t="str">
        <f t="shared" si="2"/>
        <v/>
      </c>
      <c r="D68" t="str">
        <f t="shared" si="3"/>
        <v/>
      </c>
      <c r="E68" t="str">
        <f>IFERROR(IF(VLOOKUP('Xlookup set'!$S68,'Xlookup set'!$A$1:$R$1200,6,FALSE)=0,"",VLOOKUP('Xlookup set'!$S68,'Xlookup set'!$A$1:$R$1200,6,FALSE)),"")</f>
        <v/>
      </c>
      <c r="F68" t="str">
        <f t="array" aca="1" ref="F68" ca="1">IFERROR(F(VLOOKUP('Xlookup set'!$S68,'Xlookup set'!$A$1:$R$1200,7,FALSE)=0,"",VLOOKUP('Xlookup set'!$S68,'Xlookup set'!$A$1:$R$1200,7,FALSE)),"")</f>
        <v/>
      </c>
      <c r="G68" t="str">
        <f>IFERROR(IF(VLOOKUP('Xlookup set'!$S68,'Xlookup set'!$A$1:$R$1200,8,FALSE)=0,"",VLOOKUP('Xlookup set'!$S68,'Xlookup set'!$A$1:$R$1200,8,FALSE)),"")</f>
        <v/>
      </c>
      <c r="H68" s="90" t="str">
        <f>IFERROR(IF(VLOOKUP('Xlookup set'!$S68,'Xlookup set'!$A$1:$R$1200,9,FALSE)=0,"",VLOOKUP('Xlookup set'!$S68,'Xlookup set'!$A$1:$R$1200,9,FALSE)),"")</f>
        <v/>
      </c>
      <c r="I68" t="str">
        <f>IFERROR(IF(VLOOKUP('Xlookup set'!$S68,'Xlookup set'!$A$1:$R$1200,10,FALSE)=0,"",VLOOKUP('Xlookup set'!$S68,'Xlookup set'!$A$1:$R$1200,10,FALSE)),"")</f>
        <v/>
      </c>
      <c r="J68" t="str">
        <f>IFERROR(IF(VLOOKUP('Xlookup set'!$S68,'Xlookup set'!$A$1:$R$1200,11,FALSE)=0,"",VLOOKUP('Xlookup set'!$S68,'Xlookup set'!$A$1:$R$1200,11,FALSE)),"")</f>
        <v/>
      </c>
      <c r="K68" t="str">
        <f>IFERROR(IF(VLOOKUP('Xlookup set'!$S68,'Xlookup set'!$A$1:$R$1200,12,FALSE)=0,"",VLOOKUP('Xlookup set'!$S68,'Xlookup set'!$A$1:$R$1200,12,FALSE)),"")</f>
        <v/>
      </c>
      <c r="L68" t="str">
        <f>IFERROR(IF(VLOOKUP('Xlookup set'!$S68,'Xlookup set'!$A$1:$R$1200,13,FALSE)=0,"",VLOOKUP('Xlookup set'!$S68,'Xlookup set'!$A$1:$R$1200,13,FALSE)),"")</f>
        <v/>
      </c>
      <c r="M68" t="str">
        <f>IFERROR(IF(VLOOKUP('Xlookup set'!$S68,'Xlookup set'!$A$1:$R$1200,14,FALSE)=0,"",VLOOKUP('Xlookup set'!$S68,'Xlookup set'!$A$1:$R$1200,14,FALSE)),"")</f>
        <v/>
      </c>
      <c r="N68" t="str">
        <f>IFERROR(IF(VLOOKUP('Xlookup set'!$S68,'Xlookup set'!$A$1:$R$1200,15,FALSE)=0,"",VLOOKUP('Xlookup set'!$S68,'Xlookup set'!$A$1:$R$1200,15,FALSE)),"")</f>
        <v/>
      </c>
      <c r="O68" t="str">
        <f>IFERROR(IF(VLOOKUP('Xlookup set'!$S68,'Xlookup set'!$A$1:$R$1200,16,FALSE)=0,"",VLOOKUP('Xlookup set'!$S68,'Xlookup set'!$A$1:$R$1200,16,FALSE)),"")</f>
        <v/>
      </c>
      <c r="P68" t="str">
        <f t="array" aca="1" ref="P68" ca="1">IFERROR(Y2IF(VLOOKUP('Xlookup set'!$S68,'Xlookup set'!$A$1:$R$1200,17,FALSE)=0,"",VLOOKUP('Xlookup set'!$S68,'Xlookup set'!$A$1:$R$1200,17,FALSE)),"")</f>
        <v/>
      </c>
      <c r="Q68" t="str">
        <f>IFERROR(IF(VLOOKUP('Xlookup set'!$S68,'Xlookup set'!$A$1:$R$1200,18,FALSE)=0,"",VLOOKUP('Xlookup set'!$S68,'Xlookup set'!$A$1:$R$1200,18,FALSE)),"")</f>
        <v/>
      </c>
    </row>
    <row r="69" spans="1:17">
      <c r="A69" t="str">
        <f>IFERROR(VLOOKUP('Xlookup set'!$S69,'Xlookup set'!$A$1:$R$1200,2,FALSE),"")</f>
        <v/>
      </c>
      <c r="B69" t="str">
        <f>IF(I69&lt;&gt;"",ドッグキャリー!$I$2,"")</f>
        <v/>
      </c>
      <c r="C69" t="str">
        <f t="shared" ref="C69:C100" si="4">IF(I69&lt;&gt;"",1,"")</f>
        <v/>
      </c>
      <c r="D69" t="str">
        <f t="shared" ref="D69:D100" si="5">IF(I69&lt;&gt;"",1,"")</f>
        <v/>
      </c>
      <c r="E69" t="str">
        <f>IFERROR(IF(VLOOKUP('Xlookup set'!$S69,'Xlookup set'!$A$1:$R$1200,6,FALSE)=0,"",VLOOKUP('Xlookup set'!$S69,'Xlookup set'!$A$1:$R$1200,6,FALSE)),"")</f>
        <v/>
      </c>
      <c r="F69" t="str">
        <f t="array" aca="1" ref="F69" ca="1">IFERROR(F(VLOOKUP('Xlookup set'!$S69,'Xlookup set'!$A$1:$R$1200,7,FALSE)=0,"",VLOOKUP('Xlookup set'!$S69,'Xlookup set'!$A$1:$R$1200,7,FALSE)),"")</f>
        <v/>
      </c>
      <c r="G69" t="str">
        <f>IFERROR(IF(VLOOKUP('Xlookup set'!$S69,'Xlookup set'!$A$1:$R$1200,8,FALSE)=0,"",VLOOKUP('Xlookup set'!$S69,'Xlookup set'!$A$1:$R$1200,8,FALSE)),"")</f>
        <v/>
      </c>
      <c r="H69" s="90" t="str">
        <f>IFERROR(IF(VLOOKUP('Xlookup set'!$S69,'Xlookup set'!$A$1:$R$1200,9,FALSE)=0,"",VLOOKUP('Xlookup set'!$S69,'Xlookup set'!$A$1:$R$1200,9,FALSE)),"")</f>
        <v/>
      </c>
      <c r="I69" t="str">
        <f>IFERROR(IF(VLOOKUP('Xlookup set'!$S69,'Xlookup set'!$A$1:$R$1200,10,FALSE)=0,"",VLOOKUP('Xlookup set'!$S69,'Xlookup set'!$A$1:$R$1200,10,FALSE)),"")</f>
        <v/>
      </c>
      <c r="J69" t="str">
        <f>IFERROR(IF(VLOOKUP('Xlookup set'!$S69,'Xlookup set'!$A$1:$R$1200,11,FALSE)=0,"",VLOOKUP('Xlookup set'!$S69,'Xlookup set'!$A$1:$R$1200,11,FALSE)),"")</f>
        <v/>
      </c>
      <c r="K69" t="str">
        <f>IFERROR(IF(VLOOKUP('Xlookup set'!$S69,'Xlookup set'!$A$1:$R$1200,12,FALSE)=0,"",VLOOKUP('Xlookup set'!$S69,'Xlookup set'!$A$1:$R$1200,12,FALSE)),"")</f>
        <v/>
      </c>
      <c r="L69" t="str">
        <f>IFERROR(IF(VLOOKUP('Xlookup set'!$S69,'Xlookup set'!$A$1:$R$1200,13,FALSE)=0,"",VLOOKUP('Xlookup set'!$S69,'Xlookup set'!$A$1:$R$1200,13,FALSE)),"")</f>
        <v/>
      </c>
      <c r="M69" t="str">
        <f>IFERROR(IF(VLOOKUP('Xlookup set'!$S69,'Xlookup set'!$A$1:$R$1200,14,FALSE)=0,"",VLOOKUP('Xlookup set'!$S69,'Xlookup set'!$A$1:$R$1200,14,FALSE)),"")</f>
        <v/>
      </c>
      <c r="N69" t="str">
        <f>IFERROR(IF(VLOOKUP('Xlookup set'!$S69,'Xlookup set'!$A$1:$R$1200,15,FALSE)=0,"",VLOOKUP('Xlookup set'!$S69,'Xlookup set'!$A$1:$R$1200,15,FALSE)),"")</f>
        <v/>
      </c>
      <c r="O69" t="str">
        <f>IFERROR(IF(VLOOKUP('Xlookup set'!$S69,'Xlookup set'!$A$1:$R$1200,16,FALSE)=0,"",VLOOKUP('Xlookup set'!$S69,'Xlookup set'!$A$1:$R$1200,16,FALSE)),"")</f>
        <v/>
      </c>
      <c r="P69" t="str">
        <f t="array" aca="1" ref="P69" ca="1">IFERROR(Y2IF(VLOOKUP('Xlookup set'!$S69,'Xlookup set'!$A$1:$R$1200,17,FALSE)=0,"",VLOOKUP('Xlookup set'!$S69,'Xlookup set'!$A$1:$R$1200,17,FALSE)),"")</f>
        <v/>
      </c>
      <c r="Q69" t="str">
        <f>IFERROR(IF(VLOOKUP('Xlookup set'!$S69,'Xlookup set'!$A$1:$R$1200,18,FALSE)=0,"",VLOOKUP('Xlookup set'!$S69,'Xlookup set'!$A$1:$R$1200,18,FALSE)),"")</f>
        <v/>
      </c>
    </row>
    <row r="70" spans="1:17">
      <c r="A70" t="str">
        <f>IFERROR(VLOOKUP('Xlookup set'!$S70,'Xlookup set'!$A$1:$R$1200,2,FALSE),"")</f>
        <v/>
      </c>
      <c r="B70" t="str">
        <f>IF(I70&lt;&gt;"",ドッグキャリー!$I$2,"")</f>
        <v/>
      </c>
      <c r="C70" t="str">
        <f t="shared" si="4"/>
        <v/>
      </c>
      <c r="D70" t="str">
        <f t="shared" si="5"/>
        <v/>
      </c>
      <c r="E70" t="str">
        <f>IFERROR(IF(VLOOKUP('Xlookup set'!$S70,'Xlookup set'!$A$1:$R$1200,6,FALSE)=0,"",VLOOKUP('Xlookup set'!$S70,'Xlookup set'!$A$1:$R$1200,6,FALSE)),"")</f>
        <v/>
      </c>
      <c r="F70" t="str">
        <f t="array" aca="1" ref="F70" ca="1">IFERROR(F(VLOOKUP('Xlookup set'!$S70,'Xlookup set'!$A$1:$R$1200,7,FALSE)=0,"",VLOOKUP('Xlookup set'!$S70,'Xlookup set'!$A$1:$R$1200,7,FALSE)),"")</f>
        <v/>
      </c>
      <c r="G70" t="str">
        <f>IFERROR(IF(VLOOKUP('Xlookup set'!$S70,'Xlookup set'!$A$1:$R$1200,8,FALSE)=0,"",VLOOKUP('Xlookup set'!$S70,'Xlookup set'!$A$1:$R$1200,8,FALSE)),"")</f>
        <v/>
      </c>
      <c r="H70" s="90" t="str">
        <f>IFERROR(IF(VLOOKUP('Xlookup set'!$S70,'Xlookup set'!$A$1:$R$1200,9,FALSE)=0,"",VLOOKUP('Xlookup set'!$S70,'Xlookup set'!$A$1:$R$1200,9,FALSE)),"")</f>
        <v/>
      </c>
      <c r="I70" t="str">
        <f>IFERROR(IF(VLOOKUP('Xlookup set'!$S70,'Xlookup set'!$A$1:$R$1200,10,FALSE)=0,"",VLOOKUP('Xlookup set'!$S70,'Xlookup set'!$A$1:$R$1200,10,FALSE)),"")</f>
        <v/>
      </c>
      <c r="J70" t="str">
        <f>IFERROR(IF(VLOOKUP('Xlookup set'!$S70,'Xlookup set'!$A$1:$R$1200,11,FALSE)=0,"",VLOOKUP('Xlookup set'!$S70,'Xlookup set'!$A$1:$R$1200,11,FALSE)),"")</f>
        <v/>
      </c>
      <c r="K70" t="str">
        <f>IFERROR(IF(VLOOKUP('Xlookup set'!$S70,'Xlookup set'!$A$1:$R$1200,12,FALSE)=0,"",VLOOKUP('Xlookup set'!$S70,'Xlookup set'!$A$1:$R$1200,12,FALSE)),"")</f>
        <v/>
      </c>
      <c r="L70" t="str">
        <f>IFERROR(IF(VLOOKUP('Xlookup set'!$S70,'Xlookup set'!$A$1:$R$1200,13,FALSE)=0,"",VLOOKUP('Xlookup set'!$S70,'Xlookup set'!$A$1:$R$1200,13,FALSE)),"")</f>
        <v/>
      </c>
      <c r="M70" t="str">
        <f>IFERROR(IF(VLOOKUP('Xlookup set'!$S70,'Xlookup set'!$A$1:$R$1200,14,FALSE)=0,"",VLOOKUP('Xlookup set'!$S70,'Xlookup set'!$A$1:$R$1200,14,FALSE)),"")</f>
        <v/>
      </c>
      <c r="N70" t="str">
        <f>IFERROR(IF(VLOOKUP('Xlookup set'!$S70,'Xlookup set'!$A$1:$R$1200,15,FALSE)=0,"",VLOOKUP('Xlookup set'!$S70,'Xlookup set'!$A$1:$R$1200,15,FALSE)),"")</f>
        <v/>
      </c>
      <c r="O70" t="str">
        <f>IFERROR(IF(VLOOKUP('Xlookup set'!$S70,'Xlookup set'!$A$1:$R$1200,16,FALSE)=0,"",VLOOKUP('Xlookup set'!$S70,'Xlookup set'!$A$1:$R$1200,16,FALSE)),"")</f>
        <v/>
      </c>
      <c r="P70" t="str">
        <f t="array" aca="1" ref="P70" ca="1">IFERROR(Y2IF(VLOOKUP('Xlookup set'!$S70,'Xlookup set'!$A$1:$R$1200,17,FALSE)=0,"",VLOOKUP('Xlookup set'!$S70,'Xlookup set'!$A$1:$R$1200,17,FALSE)),"")</f>
        <v/>
      </c>
      <c r="Q70" t="str">
        <f>IFERROR(IF(VLOOKUP('Xlookup set'!$S70,'Xlookup set'!$A$1:$R$1200,18,FALSE)=0,"",VLOOKUP('Xlookup set'!$S70,'Xlookup set'!$A$1:$R$1200,18,FALSE)),"")</f>
        <v/>
      </c>
    </row>
    <row r="71" spans="1:17">
      <c r="A71" t="str">
        <f>IFERROR(VLOOKUP('Xlookup set'!$S71,'Xlookup set'!$A$1:$R$1200,2,FALSE),"")</f>
        <v/>
      </c>
      <c r="B71" t="str">
        <f>IF(I71&lt;&gt;"",ドッグキャリー!$I$2,"")</f>
        <v/>
      </c>
      <c r="C71" t="str">
        <f t="shared" si="4"/>
        <v/>
      </c>
      <c r="D71" t="str">
        <f t="shared" si="5"/>
        <v/>
      </c>
      <c r="E71" t="str">
        <f>IFERROR(IF(VLOOKUP('Xlookup set'!$S71,'Xlookup set'!$A$1:$R$1200,6,FALSE)=0,"",VLOOKUP('Xlookup set'!$S71,'Xlookup set'!$A$1:$R$1200,6,FALSE)),"")</f>
        <v/>
      </c>
      <c r="F71" t="str">
        <f t="array" aca="1" ref="F71" ca="1">IFERROR(F(VLOOKUP('Xlookup set'!$S71,'Xlookup set'!$A$1:$R$1200,7,FALSE)=0,"",VLOOKUP('Xlookup set'!$S71,'Xlookup set'!$A$1:$R$1200,7,FALSE)),"")</f>
        <v/>
      </c>
      <c r="G71" t="str">
        <f>IFERROR(IF(VLOOKUP('Xlookup set'!$S71,'Xlookup set'!$A$1:$R$1200,8,FALSE)=0,"",VLOOKUP('Xlookup set'!$S71,'Xlookup set'!$A$1:$R$1200,8,FALSE)),"")</f>
        <v/>
      </c>
      <c r="H71" s="90" t="str">
        <f>IFERROR(IF(VLOOKUP('Xlookup set'!$S71,'Xlookup set'!$A$1:$R$1200,9,FALSE)=0,"",VLOOKUP('Xlookup set'!$S71,'Xlookup set'!$A$1:$R$1200,9,FALSE)),"")</f>
        <v/>
      </c>
      <c r="I71" t="str">
        <f>IFERROR(IF(VLOOKUP('Xlookup set'!$S71,'Xlookup set'!$A$1:$R$1200,10,FALSE)=0,"",VLOOKUP('Xlookup set'!$S71,'Xlookup set'!$A$1:$R$1200,10,FALSE)),"")</f>
        <v/>
      </c>
      <c r="J71" t="str">
        <f>IFERROR(IF(VLOOKUP('Xlookup set'!$S71,'Xlookup set'!$A$1:$R$1200,11,FALSE)=0,"",VLOOKUP('Xlookup set'!$S71,'Xlookup set'!$A$1:$R$1200,11,FALSE)),"")</f>
        <v/>
      </c>
      <c r="K71" t="str">
        <f>IFERROR(IF(VLOOKUP('Xlookup set'!$S71,'Xlookup set'!$A$1:$R$1200,12,FALSE)=0,"",VLOOKUP('Xlookup set'!$S71,'Xlookup set'!$A$1:$R$1200,12,FALSE)),"")</f>
        <v/>
      </c>
      <c r="L71" t="str">
        <f>IFERROR(IF(VLOOKUP('Xlookup set'!$S71,'Xlookup set'!$A$1:$R$1200,13,FALSE)=0,"",VLOOKUP('Xlookup set'!$S71,'Xlookup set'!$A$1:$R$1200,13,FALSE)),"")</f>
        <v/>
      </c>
      <c r="M71" t="str">
        <f>IFERROR(IF(VLOOKUP('Xlookup set'!$S71,'Xlookup set'!$A$1:$R$1200,14,FALSE)=0,"",VLOOKUP('Xlookup set'!$S71,'Xlookup set'!$A$1:$R$1200,14,FALSE)),"")</f>
        <v/>
      </c>
      <c r="N71" t="str">
        <f>IFERROR(IF(VLOOKUP('Xlookup set'!$S71,'Xlookup set'!$A$1:$R$1200,15,FALSE)=0,"",VLOOKUP('Xlookup set'!$S71,'Xlookup set'!$A$1:$R$1200,15,FALSE)),"")</f>
        <v/>
      </c>
      <c r="O71" t="str">
        <f>IFERROR(IF(VLOOKUP('Xlookup set'!$S71,'Xlookup set'!$A$1:$R$1200,16,FALSE)=0,"",VLOOKUP('Xlookup set'!$S71,'Xlookup set'!$A$1:$R$1200,16,FALSE)),"")</f>
        <v/>
      </c>
      <c r="P71" t="str">
        <f t="array" aca="1" ref="P71" ca="1">IFERROR(Y2IF(VLOOKUP('Xlookup set'!$S71,'Xlookup set'!$A$1:$R$1200,17,FALSE)=0,"",VLOOKUP('Xlookup set'!$S71,'Xlookup set'!$A$1:$R$1200,17,FALSE)),"")</f>
        <v/>
      </c>
      <c r="Q71" t="str">
        <f>IFERROR(IF(VLOOKUP('Xlookup set'!$S71,'Xlookup set'!$A$1:$R$1200,18,FALSE)=0,"",VLOOKUP('Xlookup set'!$S71,'Xlookup set'!$A$1:$R$1200,18,FALSE)),"")</f>
        <v/>
      </c>
    </row>
    <row r="72" spans="1:17">
      <c r="A72" t="str">
        <f>IFERROR(VLOOKUP('Xlookup set'!$S72,'Xlookup set'!$A$1:$R$1200,2,FALSE),"")</f>
        <v/>
      </c>
      <c r="B72" t="str">
        <f>IF(I72&lt;&gt;"",ドッグキャリー!$I$2,"")</f>
        <v/>
      </c>
      <c r="C72" t="str">
        <f t="shared" si="4"/>
        <v/>
      </c>
      <c r="D72" t="str">
        <f t="shared" si="5"/>
        <v/>
      </c>
      <c r="E72" t="str">
        <f>IFERROR(IF(VLOOKUP('Xlookup set'!$S72,'Xlookup set'!$A$1:$R$1200,6,FALSE)=0,"",VLOOKUP('Xlookup set'!$S72,'Xlookup set'!$A$1:$R$1200,6,FALSE)),"")</f>
        <v/>
      </c>
      <c r="F72" t="str">
        <f t="array" aca="1" ref="F72" ca="1">IFERROR(F(VLOOKUP('Xlookup set'!$S72,'Xlookup set'!$A$1:$R$1200,7,FALSE)=0,"",VLOOKUP('Xlookup set'!$S72,'Xlookup set'!$A$1:$R$1200,7,FALSE)),"")</f>
        <v/>
      </c>
      <c r="G72" t="str">
        <f>IFERROR(IF(VLOOKUP('Xlookup set'!$S72,'Xlookup set'!$A$1:$R$1200,8,FALSE)=0,"",VLOOKUP('Xlookup set'!$S72,'Xlookup set'!$A$1:$R$1200,8,FALSE)),"")</f>
        <v/>
      </c>
      <c r="H72" s="90" t="str">
        <f>IFERROR(IF(VLOOKUP('Xlookup set'!$S72,'Xlookup set'!$A$1:$R$1200,9,FALSE)=0,"",VLOOKUP('Xlookup set'!$S72,'Xlookup set'!$A$1:$R$1200,9,FALSE)),"")</f>
        <v/>
      </c>
      <c r="I72" t="str">
        <f>IFERROR(IF(VLOOKUP('Xlookup set'!$S72,'Xlookup set'!$A$1:$R$1200,10,FALSE)=0,"",VLOOKUP('Xlookup set'!$S72,'Xlookup set'!$A$1:$R$1200,10,FALSE)),"")</f>
        <v/>
      </c>
      <c r="J72" t="str">
        <f>IFERROR(IF(VLOOKUP('Xlookup set'!$S72,'Xlookup set'!$A$1:$R$1200,11,FALSE)=0,"",VLOOKUP('Xlookup set'!$S72,'Xlookup set'!$A$1:$R$1200,11,FALSE)),"")</f>
        <v/>
      </c>
      <c r="K72" t="str">
        <f>IFERROR(IF(VLOOKUP('Xlookup set'!$S72,'Xlookup set'!$A$1:$R$1200,12,FALSE)=0,"",VLOOKUP('Xlookup set'!$S72,'Xlookup set'!$A$1:$R$1200,12,FALSE)),"")</f>
        <v/>
      </c>
      <c r="L72" t="str">
        <f>IFERROR(IF(VLOOKUP('Xlookup set'!$S72,'Xlookup set'!$A$1:$R$1200,13,FALSE)=0,"",VLOOKUP('Xlookup set'!$S72,'Xlookup set'!$A$1:$R$1200,13,FALSE)),"")</f>
        <v/>
      </c>
      <c r="M72" t="str">
        <f>IFERROR(IF(VLOOKUP('Xlookup set'!$S72,'Xlookup set'!$A$1:$R$1200,14,FALSE)=0,"",VLOOKUP('Xlookup set'!$S72,'Xlookup set'!$A$1:$R$1200,14,FALSE)),"")</f>
        <v/>
      </c>
      <c r="N72" t="str">
        <f>IFERROR(IF(VLOOKUP('Xlookup set'!$S72,'Xlookup set'!$A$1:$R$1200,15,FALSE)=0,"",VLOOKUP('Xlookup set'!$S72,'Xlookup set'!$A$1:$R$1200,15,FALSE)),"")</f>
        <v/>
      </c>
      <c r="O72" t="str">
        <f>IFERROR(IF(VLOOKUP('Xlookup set'!$S72,'Xlookup set'!$A$1:$R$1200,16,FALSE)=0,"",VLOOKUP('Xlookup set'!$S72,'Xlookup set'!$A$1:$R$1200,16,FALSE)),"")</f>
        <v/>
      </c>
      <c r="P72" t="str">
        <f t="array" aca="1" ref="P72" ca="1">IFERROR(Y2IF(VLOOKUP('Xlookup set'!$S72,'Xlookup set'!$A$1:$R$1200,17,FALSE)=0,"",VLOOKUP('Xlookup set'!$S72,'Xlookup set'!$A$1:$R$1200,17,FALSE)),"")</f>
        <v/>
      </c>
      <c r="Q72" t="str">
        <f>IFERROR(IF(VLOOKUP('Xlookup set'!$S72,'Xlookup set'!$A$1:$R$1200,18,FALSE)=0,"",VLOOKUP('Xlookup set'!$S72,'Xlookup set'!$A$1:$R$1200,18,FALSE)),"")</f>
        <v/>
      </c>
    </row>
    <row r="73" spans="1:17">
      <c r="A73" t="str">
        <f>IFERROR(VLOOKUP('Xlookup set'!$S73,'Xlookup set'!$A$1:$R$1200,2,FALSE),"")</f>
        <v/>
      </c>
      <c r="B73" t="str">
        <f>IF(I73&lt;&gt;"",ドッグキャリー!$I$2,"")</f>
        <v/>
      </c>
      <c r="C73" t="str">
        <f t="shared" si="4"/>
        <v/>
      </c>
      <c r="D73" t="str">
        <f t="shared" si="5"/>
        <v/>
      </c>
      <c r="E73" t="str">
        <f>IFERROR(IF(VLOOKUP('Xlookup set'!$S73,'Xlookup set'!$A$1:$R$1200,6,FALSE)=0,"",VLOOKUP('Xlookup set'!$S73,'Xlookup set'!$A$1:$R$1200,6,FALSE)),"")</f>
        <v/>
      </c>
      <c r="F73" t="str">
        <f t="array" aca="1" ref="F73" ca="1">IFERROR(F(VLOOKUP('Xlookup set'!$S73,'Xlookup set'!$A$1:$R$1200,7,FALSE)=0,"",VLOOKUP('Xlookup set'!$S73,'Xlookup set'!$A$1:$R$1200,7,FALSE)),"")</f>
        <v/>
      </c>
      <c r="G73" t="str">
        <f>IFERROR(IF(VLOOKUP('Xlookup set'!$S73,'Xlookup set'!$A$1:$R$1200,8,FALSE)=0,"",VLOOKUP('Xlookup set'!$S73,'Xlookup set'!$A$1:$R$1200,8,FALSE)),"")</f>
        <v/>
      </c>
      <c r="H73" s="90" t="str">
        <f>IFERROR(IF(VLOOKUP('Xlookup set'!$S73,'Xlookup set'!$A$1:$R$1200,9,FALSE)=0,"",VLOOKUP('Xlookup set'!$S73,'Xlookup set'!$A$1:$R$1200,9,FALSE)),"")</f>
        <v/>
      </c>
      <c r="I73" t="str">
        <f>IFERROR(IF(VLOOKUP('Xlookup set'!$S73,'Xlookup set'!$A$1:$R$1200,10,FALSE)=0,"",VLOOKUP('Xlookup set'!$S73,'Xlookup set'!$A$1:$R$1200,10,FALSE)),"")</f>
        <v/>
      </c>
      <c r="J73" t="str">
        <f>IFERROR(IF(VLOOKUP('Xlookup set'!$S73,'Xlookup set'!$A$1:$R$1200,11,FALSE)=0,"",VLOOKUP('Xlookup set'!$S73,'Xlookup set'!$A$1:$R$1200,11,FALSE)),"")</f>
        <v/>
      </c>
      <c r="K73" t="str">
        <f>IFERROR(IF(VLOOKUP('Xlookup set'!$S73,'Xlookup set'!$A$1:$R$1200,12,FALSE)=0,"",VLOOKUP('Xlookup set'!$S73,'Xlookup set'!$A$1:$R$1200,12,FALSE)),"")</f>
        <v/>
      </c>
      <c r="L73" t="str">
        <f>IFERROR(IF(VLOOKUP('Xlookup set'!$S73,'Xlookup set'!$A$1:$R$1200,13,FALSE)=0,"",VLOOKUP('Xlookup set'!$S73,'Xlookup set'!$A$1:$R$1200,13,FALSE)),"")</f>
        <v/>
      </c>
      <c r="M73" t="str">
        <f>IFERROR(IF(VLOOKUP('Xlookup set'!$S73,'Xlookup set'!$A$1:$R$1200,14,FALSE)=0,"",VLOOKUP('Xlookup set'!$S73,'Xlookup set'!$A$1:$R$1200,14,FALSE)),"")</f>
        <v/>
      </c>
      <c r="N73" t="str">
        <f>IFERROR(IF(VLOOKUP('Xlookup set'!$S73,'Xlookup set'!$A$1:$R$1200,15,FALSE)=0,"",VLOOKUP('Xlookup set'!$S73,'Xlookup set'!$A$1:$R$1200,15,FALSE)),"")</f>
        <v/>
      </c>
      <c r="O73" t="str">
        <f>IFERROR(IF(VLOOKUP('Xlookup set'!$S73,'Xlookup set'!$A$1:$R$1200,16,FALSE)=0,"",VLOOKUP('Xlookup set'!$S73,'Xlookup set'!$A$1:$R$1200,16,FALSE)),"")</f>
        <v/>
      </c>
      <c r="P73" t="str">
        <f t="array" aca="1" ref="P73" ca="1">IFERROR(Y2IF(VLOOKUP('Xlookup set'!$S73,'Xlookup set'!$A$1:$R$1200,17,FALSE)=0,"",VLOOKUP('Xlookup set'!$S73,'Xlookup set'!$A$1:$R$1200,17,FALSE)),"")</f>
        <v/>
      </c>
      <c r="Q73" t="str">
        <f>IFERROR(IF(VLOOKUP('Xlookup set'!$S73,'Xlookup set'!$A$1:$R$1200,18,FALSE)=0,"",VLOOKUP('Xlookup set'!$S73,'Xlookup set'!$A$1:$R$1200,18,FALSE)),"")</f>
        <v/>
      </c>
    </row>
    <row r="74" spans="1:17">
      <c r="A74" t="str">
        <f>IFERROR(VLOOKUP('Xlookup set'!$S74,'Xlookup set'!$A$1:$R$1200,2,FALSE),"")</f>
        <v/>
      </c>
      <c r="B74" t="str">
        <f>IF(I74&lt;&gt;"",ドッグキャリー!$I$2,"")</f>
        <v/>
      </c>
      <c r="C74" t="str">
        <f t="shared" si="4"/>
        <v/>
      </c>
      <c r="D74" t="str">
        <f t="shared" si="5"/>
        <v/>
      </c>
      <c r="E74" t="str">
        <f>IFERROR(IF(VLOOKUP('Xlookup set'!$S74,'Xlookup set'!$A$1:$R$1200,6,FALSE)=0,"",VLOOKUP('Xlookup set'!$S74,'Xlookup set'!$A$1:$R$1200,6,FALSE)),"")</f>
        <v/>
      </c>
      <c r="F74" t="str">
        <f t="array" aca="1" ref="F74" ca="1">IFERROR(F(VLOOKUP('Xlookup set'!$S74,'Xlookup set'!$A$1:$R$1200,7,FALSE)=0,"",VLOOKUP('Xlookup set'!$S74,'Xlookup set'!$A$1:$R$1200,7,FALSE)),"")</f>
        <v/>
      </c>
      <c r="G74" t="str">
        <f>IFERROR(IF(VLOOKUP('Xlookup set'!$S74,'Xlookup set'!$A$1:$R$1200,8,FALSE)=0,"",VLOOKUP('Xlookup set'!$S74,'Xlookup set'!$A$1:$R$1200,8,FALSE)),"")</f>
        <v/>
      </c>
      <c r="H74" s="90" t="str">
        <f>IFERROR(IF(VLOOKUP('Xlookup set'!$S74,'Xlookup set'!$A$1:$R$1200,9,FALSE)=0,"",VLOOKUP('Xlookup set'!$S74,'Xlookup set'!$A$1:$R$1200,9,FALSE)),"")</f>
        <v/>
      </c>
      <c r="I74" t="str">
        <f>IFERROR(IF(VLOOKUP('Xlookup set'!$S74,'Xlookup set'!$A$1:$R$1200,10,FALSE)=0,"",VLOOKUP('Xlookup set'!$S74,'Xlookup set'!$A$1:$R$1200,10,FALSE)),"")</f>
        <v/>
      </c>
      <c r="J74" t="str">
        <f>IFERROR(IF(VLOOKUP('Xlookup set'!$S74,'Xlookup set'!$A$1:$R$1200,11,FALSE)=0,"",VLOOKUP('Xlookup set'!$S74,'Xlookup set'!$A$1:$R$1200,11,FALSE)),"")</f>
        <v/>
      </c>
      <c r="K74" t="str">
        <f>IFERROR(IF(VLOOKUP('Xlookup set'!$S74,'Xlookup set'!$A$1:$R$1200,12,FALSE)=0,"",VLOOKUP('Xlookup set'!$S74,'Xlookup set'!$A$1:$R$1200,12,FALSE)),"")</f>
        <v/>
      </c>
      <c r="L74" t="str">
        <f>IFERROR(IF(VLOOKUP('Xlookup set'!$S74,'Xlookup set'!$A$1:$R$1200,13,FALSE)=0,"",VLOOKUP('Xlookup set'!$S74,'Xlookup set'!$A$1:$R$1200,13,FALSE)),"")</f>
        <v/>
      </c>
      <c r="M74" t="str">
        <f>IFERROR(IF(VLOOKUP('Xlookup set'!$S74,'Xlookup set'!$A$1:$R$1200,14,FALSE)=0,"",VLOOKUP('Xlookup set'!$S74,'Xlookup set'!$A$1:$R$1200,14,FALSE)),"")</f>
        <v/>
      </c>
      <c r="N74" t="str">
        <f>IFERROR(IF(VLOOKUP('Xlookup set'!$S74,'Xlookup set'!$A$1:$R$1200,15,FALSE)=0,"",VLOOKUP('Xlookup set'!$S74,'Xlookup set'!$A$1:$R$1200,15,FALSE)),"")</f>
        <v/>
      </c>
      <c r="O74" t="str">
        <f>IFERROR(IF(VLOOKUP('Xlookup set'!$S74,'Xlookup set'!$A$1:$R$1200,16,FALSE)=0,"",VLOOKUP('Xlookup set'!$S74,'Xlookup set'!$A$1:$R$1200,16,FALSE)),"")</f>
        <v/>
      </c>
      <c r="P74" t="str">
        <f t="array" aca="1" ref="P74" ca="1">IFERROR(Y2IF(VLOOKUP('Xlookup set'!$S74,'Xlookup set'!$A$1:$R$1200,17,FALSE)=0,"",VLOOKUP('Xlookup set'!$S74,'Xlookup set'!$A$1:$R$1200,17,FALSE)),"")</f>
        <v/>
      </c>
      <c r="Q74" t="str">
        <f>IFERROR(IF(VLOOKUP('Xlookup set'!$S74,'Xlookup set'!$A$1:$R$1200,18,FALSE)=0,"",VLOOKUP('Xlookup set'!$S74,'Xlookup set'!$A$1:$R$1200,18,FALSE)),"")</f>
        <v/>
      </c>
    </row>
    <row r="75" spans="1:17">
      <c r="A75" t="str">
        <f>IFERROR(VLOOKUP('Xlookup set'!$S75,'Xlookup set'!$A$1:$R$1200,2,FALSE),"")</f>
        <v/>
      </c>
      <c r="B75" t="str">
        <f>IF(I75&lt;&gt;"",ドッグキャリー!$I$2,"")</f>
        <v/>
      </c>
      <c r="C75" t="str">
        <f t="shared" si="4"/>
        <v/>
      </c>
      <c r="D75" t="str">
        <f t="shared" si="5"/>
        <v/>
      </c>
      <c r="E75" t="str">
        <f>IFERROR(IF(VLOOKUP('Xlookup set'!$S75,'Xlookup set'!$A$1:$R$1200,6,FALSE)=0,"",VLOOKUP('Xlookup set'!$S75,'Xlookup set'!$A$1:$R$1200,6,FALSE)),"")</f>
        <v/>
      </c>
      <c r="F75" t="str">
        <f t="array" aca="1" ref="F75" ca="1">IFERROR(F(VLOOKUP('Xlookup set'!$S75,'Xlookup set'!$A$1:$R$1200,7,FALSE)=0,"",VLOOKUP('Xlookup set'!$S75,'Xlookup set'!$A$1:$R$1200,7,FALSE)),"")</f>
        <v/>
      </c>
      <c r="G75" t="str">
        <f>IFERROR(IF(VLOOKUP('Xlookup set'!$S75,'Xlookup set'!$A$1:$R$1200,8,FALSE)=0,"",VLOOKUP('Xlookup set'!$S75,'Xlookup set'!$A$1:$R$1200,8,FALSE)),"")</f>
        <v/>
      </c>
      <c r="H75" s="90" t="str">
        <f>IFERROR(IF(VLOOKUP('Xlookup set'!$S75,'Xlookup set'!$A$1:$R$1200,9,FALSE)=0,"",VLOOKUP('Xlookup set'!$S75,'Xlookup set'!$A$1:$R$1200,9,FALSE)),"")</f>
        <v/>
      </c>
      <c r="I75" t="str">
        <f>IFERROR(IF(VLOOKUP('Xlookup set'!$S75,'Xlookup set'!$A$1:$R$1200,10,FALSE)=0,"",VLOOKUP('Xlookup set'!$S75,'Xlookup set'!$A$1:$R$1200,10,FALSE)),"")</f>
        <v/>
      </c>
      <c r="J75" t="str">
        <f>IFERROR(IF(VLOOKUP('Xlookup set'!$S75,'Xlookup set'!$A$1:$R$1200,11,FALSE)=0,"",VLOOKUP('Xlookup set'!$S75,'Xlookup set'!$A$1:$R$1200,11,FALSE)),"")</f>
        <v/>
      </c>
      <c r="K75" t="str">
        <f>IFERROR(IF(VLOOKUP('Xlookup set'!$S75,'Xlookup set'!$A$1:$R$1200,12,FALSE)=0,"",VLOOKUP('Xlookup set'!$S75,'Xlookup set'!$A$1:$R$1200,12,FALSE)),"")</f>
        <v/>
      </c>
      <c r="L75" t="str">
        <f>IFERROR(IF(VLOOKUP('Xlookup set'!$S75,'Xlookup set'!$A$1:$R$1200,13,FALSE)=0,"",VLOOKUP('Xlookup set'!$S75,'Xlookup set'!$A$1:$R$1200,13,FALSE)),"")</f>
        <v/>
      </c>
      <c r="M75" t="str">
        <f>IFERROR(IF(VLOOKUP('Xlookup set'!$S75,'Xlookup set'!$A$1:$R$1200,14,FALSE)=0,"",VLOOKUP('Xlookup set'!$S75,'Xlookup set'!$A$1:$R$1200,14,FALSE)),"")</f>
        <v/>
      </c>
      <c r="N75" t="str">
        <f>IFERROR(IF(VLOOKUP('Xlookup set'!$S75,'Xlookup set'!$A$1:$R$1200,15,FALSE)=0,"",VLOOKUP('Xlookup set'!$S75,'Xlookup set'!$A$1:$R$1200,15,FALSE)),"")</f>
        <v/>
      </c>
      <c r="O75" t="str">
        <f>IFERROR(IF(VLOOKUP('Xlookup set'!$S75,'Xlookup set'!$A$1:$R$1200,16,FALSE)=0,"",VLOOKUP('Xlookup set'!$S75,'Xlookup set'!$A$1:$R$1200,16,FALSE)),"")</f>
        <v/>
      </c>
      <c r="P75" t="str">
        <f t="array" aca="1" ref="P75" ca="1">IFERROR(Y2IF(VLOOKUP('Xlookup set'!$S75,'Xlookup set'!$A$1:$R$1200,17,FALSE)=0,"",VLOOKUP('Xlookup set'!$S75,'Xlookup set'!$A$1:$R$1200,17,FALSE)),"")</f>
        <v/>
      </c>
      <c r="Q75" t="str">
        <f>IFERROR(IF(VLOOKUP('Xlookup set'!$S75,'Xlookup set'!$A$1:$R$1200,18,FALSE)=0,"",VLOOKUP('Xlookup set'!$S75,'Xlookup set'!$A$1:$R$1200,18,FALSE)),"")</f>
        <v/>
      </c>
    </row>
    <row r="76" spans="1:17">
      <c r="A76" t="str">
        <f>IFERROR(VLOOKUP('Xlookup set'!$S76,'Xlookup set'!$A$1:$R$1200,2,FALSE),"")</f>
        <v/>
      </c>
      <c r="B76" t="str">
        <f>IF(I76&lt;&gt;"",ドッグキャリー!$I$2,"")</f>
        <v/>
      </c>
      <c r="C76" t="str">
        <f t="shared" si="4"/>
        <v/>
      </c>
      <c r="D76" t="str">
        <f t="shared" si="5"/>
        <v/>
      </c>
      <c r="E76" t="str">
        <f>IFERROR(IF(VLOOKUP('Xlookup set'!$S76,'Xlookup set'!$A$1:$R$1200,6,FALSE)=0,"",VLOOKUP('Xlookup set'!$S76,'Xlookup set'!$A$1:$R$1200,6,FALSE)),"")</f>
        <v/>
      </c>
      <c r="F76" t="str">
        <f t="array" aca="1" ref="F76" ca="1">IFERROR(F(VLOOKUP('Xlookup set'!$S76,'Xlookup set'!$A$1:$R$1200,7,FALSE)=0,"",VLOOKUP('Xlookup set'!$S76,'Xlookup set'!$A$1:$R$1200,7,FALSE)),"")</f>
        <v/>
      </c>
      <c r="G76" t="str">
        <f>IFERROR(IF(VLOOKUP('Xlookup set'!$S76,'Xlookup set'!$A$1:$R$1200,8,FALSE)=0,"",VLOOKUP('Xlookup set'!$S76,'Xlookup set'!$A$1:$R$1200,8,FALSE)),"")</f>
        <v/>
      </c>
      <c r="H76" s="90" t="str">
        <f>IFERROR(IF(VLOOKUP('Xlookup set'!$S76,'Xlookup set'!$A$1:$R$1200,9,FALSE)=0,"",VLOOKUP('Xlookup set'!$S76,'Xlookup set'!$A$1:$R$1200,9,FALSE)),"")</f>
        <v/>
      </c>
      <c r="I76" t="str">
        <f>IFERROR(IF(VLOOKUP('Xlookup set'!$S76,'Xlookup set'!$A$1:$R$1200,10,FALSE)=0,"",VLOOKUP('Xlookup set'!$S76,'Xlookup set'!$A$1:$R$1200,10,FALSE)),"")</f>
        <v/>
      </c>
      <c r="J76" t="str">
        <f>IFERROR(IF(VLOOKUP('Xlookup set'!$S76,'Xlookup set'!$A$1:$R$1200,11,FALSE)=0,"",VLOOKUP('Xlookup set'!$S76,'Xlookup set'!$A$1:$R$1200,11,FALSE)),"")</f>
        <v/>
      </c>
      <c r="K76" t="str">
        <f>IFERROR(IF(VLOOKUP('Xlookup set'!$S76,'Xlookup set'!$A$1:$R$1200,12,FALSE)=0,"",VLOOKUP('Xlookup set'!$S76,'Xlookup set'!$A$1:$R$1200,12,FALSE)),"")</f>
        <v/>
      </c>
      <c r="L76" t="str">
        <f>IFERROR(IF(VLOOKUP('Xlookup set'!$S76,'Xlookup set'!$A$1:$R$1200,13,FALSE)=0,"",VLOOKUP('Xlookup set'!$S76,'Xlookup set'!$A$1:$R$1200,13,FALSE)),"")</f>
        <v/>
      </c>
      <c r="M76" t="str">
        <f>IFERROR(IF(VLOOKUP('Xlookup set'!$S76,'Xlookup set'!$A$1:$R$1200,14,FALSE)=0,"",VLOOKUP('Xlookup set'!$S76,'Xlookup set'!$A$1:$R$1200,14,FALSE)),"")</f>
        <v/>
      </c>
      <c r="N76" t="str">
        <f>IFERROR(IF(VLOOKUP('Xlookup set'!$S76,'Xlookup set'!$A$1:$R$1200,15,FALSE)=0,"",VLOOKUP('Xlookup set'!$S76,'Xlookup set'!$A$1:$R$1200,15,FALSE)),"")</f>
        <v/>
      </c>
      <c r="O76" t="str">
        <f>IFERROR(IF(VLOOKUP('Xlookup set'!$S76,'Xlookup set'!$A$1:$R$1200,16,FALSE)=0,"",VLOOKUP('Xlookup set'!$S76,'Xlookup set'!$A$1:$R$1200,16,FALSE)),"")</f>
        <v/>
      </c>
      <c r="P76" t="str">
        <f t="array" aca="1" ref="P76" ca="1">IFERROR(Y2IF(VLOOKUP('Xlookup set'!$S76,'Xlookup set'!$A$1:$R$1200,17,FALSE)=0,"",VLOOKUP('Xlookup set'!$S76,'Xlookup set'!$A$1:$R$1200,17,FALSE)),"")</f>
        <v/>
      </c>
      <c r="Q76" t="str">
        <f>IFERROR(IF(VLOOKUP('Xlookup set'!$S76,'Xlookup set'!$A$1:$R$1200,18,FALSE)=0,"",VLOOKUP('Xlookup set'!$S76,'Xlookup set'!$A$1:$R$1200,18,FALSE)),"")</f>
        <v/>
      </c>
    </row>
    <row r="77" spans="1:17">
      <c r="A77" t="str">
        <f>IFERROR(VLOOKUP('Xlookup set'!$S77,'Xlookup set'!$A$1:$R$1200,2,FALSE),"")</f>
        <v/>
      </c>
      <c r="B77" t="str">
        <f>IF(I77&lt;&gt;"",ドッグキャリー!$I$2,"")</f>
        <v/>
      </c>
      <c r="C77" t="str">
        <f t="shared" si="4"/>
        <v/>
      </c>
      <c r="D77" t="str">
        <f t="shared" si="5"/>
        <v/>
      </c>
      <c r="E77" t="str">
        <f>IFERROR(IF(VLOOKUP('Xlookup set'!$S77,'Xlookup set'!$A$1:$R$1200,6,FALSE)=0,"",VLOOKUP('Xlookup set'!$S77,'Xlookup set'!$A$1:$R$1200,6,FALSE)),"")</f>
        <v/>
      </c>
      <c r="F77" t="str">
        <f t="array" aca="1" ref="F77" ca="1">IFERROR(F(VLOOKUP('Xlookup set'!$S77,'Xlookup set'!$A$1:$R$1200,7,FALSE)=0,"",VLOOKUP('Xlookup set'!$S77,'Xlookup set'!$A$1:$R$1200,7,FALSE)),"")</f>
        <v/>
      </c>
      <c r="G77" t="str">
        <f>IFERROR(IF(VLOOKUP('Xlookup set'!$S77,'Xlookup set'!$A$1:$R$1200,8,FALSE)=0,"",VLOOKUP('Xlookup set'!$S77,'Xlookup set'!$A$1:$R$1200,8,FALSE)),"")</f>
        <v/>
      </c>
      <c r="H77" s="90" t="str">
        <f>IFERROR(IF(VLOOKUP('Xlookup set'!$S77,'Xlookup set'!$A$1:$R$1200,9,FALSE)=0,"",VLOOKUP('Xlookup set'!$S77,'Xlookup set'!$A$1:$R$1200,9,FALSE)),"")</f>
        <v/>
      </c>
      <c r="I77" t="str">
        <f>IFERROR(IF(VLOOKUP('Xlookup set'!$S77,'Xlookup set'!$A$1:$R$1200,10,FALSE)=0,"",VLOOKUP('Xlookup set'!$S77,'Xlookup set'!$A$1:$R$1200,10,FALSE)),"")</f>
        <v/>
      </c>
      <c r="J77" t="str">
        <f>IFERROR(IF(VLOOKUP('Xlookup set'!$S77,'Xlookup set'!$A$1:$R$1200,11,FALSE)=0,"",VLOOKUP('Xlookup set'!$S77,'Xlookup set'!$A$1:$R$1200,11,FALSE)),"")</f>
        <v/>
      </c>
      <c r="K77" t="str">
        <f>IFERROR(IF(VLOOKUP('Xlookup set'!$S77,'Xlookup set'!$A$1:$R$1200,12,FALSE)=0,"",VLOOKUP('Xlookup set'!$S77,'Xlookup set'!$A$1:$R$1200,12,FALSE)),"")</f>
        <v/>
      </c>
      <c r="L77" t="str">
        <f>IFERROR(IF(VLOOKUP('Xlookup set'!$S77,'Xlookup set'!$A$1:$R$1200,13,FALSE)=0,"",VLOOKUP('Xlookup set'!$S77,'Xlookup set'!$A$1:$R$1200,13,FALSE)),"")</f>
        <v/>
      </c>
      <c r="M77" t="str">
        <f>IFERROR(IF(VLOOKUP('Xlookup set'!$S77,'Xlookup set'!$A$1:$R$1200,14,FALSE)=0,"",VLOOKUP('Xlookup set'!$S77,'Xlookup set'!$A$1:$R$1200,14,FALSE)),"")</f>
        <v/>
      </c>
      <c r="N77" t="str">
        <f>IFERROR(IF(VLOOKUP('Xlookup set'!$S77,'Xlookup set'!$A$1:$R$1200,15,FALSE)=0,"",VLOOKUP('Xlookup set'!$S77,'Xlookup set'!$A$1:$R$1200,15,FALSE)),"")</f>
        <v/>
      </c>
      <c r="O77" t="str">
        <f>IFERROR(IF(VLOOKUP('Xlookup set'!$S77,'Xlookup set'!$A$1:$R$1200,16,FALSE)=0,"",VLOOKUP('Xlookup set'!$S77,'Xlookup set'!$A$1:$R$1200,16,FALSE)),"")</f>
        <v/>
      </c>
      <c r="P77" t="str">
        <f t="array" aca="1" ref="P77" ca="1">IFERROR(Y2IF(VLOOKUP('Xlookup set'!$S77,'Xlookup set'!$A$1:$R$1200,17,FALSE)=0,"",VLOOKUP('Xlookup set'!$S77,'Xlookup set'!$A$1:$R$1200,17,FALSE)),"")</f>
        <v/>
      </c>
      <c r="Q77" t="str">
        <f>IFERROR(IF(VLOOKUP('Xlookup set'!$S77,'Xlookup set'!$A$1:$R$1200,18,FALSE)=0,"",VLOOKUP('Xlookup set'!$S77,'Xlookup set'!$A$1:$R$1200,18,FALSE)),"")</f>
        <v/>
      </c>
    </row>
    <row r="78" spans="1:17">
      <c r="A78" t="str">
        <f>IFERROR(VLOOKUP('Xlookup set'!$S78,'Xlookup set'!$A$1:$R$1200,2,FALSE),"")</f>
        <v/>
      </c>
      <c r="B78" t="str">
        <f>IF(I78&lt;&gt;"",ドッグキャリー!$I$2,"")</f>
        <v/>
      </c>
      <c r="C78" t="str">
        <f t="shared" si="4"/>
        <v/>
      </c>
      <c r="D78" t="str">
        <f t="shared" si="5"/>
        <v/>
      </c>
      <c r="E78" t="str">
        <f>IFERROR(IF(VLOOKUP('Xlookup set'!$S78,'Xlookup set'!$A$1:$R$1200,6,FALSE)=0,"",VLOOKUP('Xlookup set'!$S78,'Xlookup set'!$A$1:$R$1200,6,FALSE)),"")</f>
        <v/>
      </c>
      <c r="F78" t="str">
        <f t="array" aca="1" ref="F78" ca="1">IFERROR(F(VLOOKUP('Xlookup set'!$S78,'Xlookup set'!$A$1:$R$1200,7,FALSE)=0,"",VLOOKUP('Xlookup set'!$S78,'Xlookup set'!$A$1:$R$1200,7,FALSE)),"")</f>
        <v/>
      </c>
      <c r="G78" t="str">
        <f>IFERROR(IF(VLOOKUP('Xlookup set'!$S78,'Xlookup set'!$A$1:$R$1200,8,FALSE)=0,"",VLOOKUP('Xlookup set'!$S78,'Xlookup set'!$A$1:$R$1200,8,FALSE)),"")</f>
        <v/>
      </c>
      <c r="H78" s="90" t="str">
        <f>IFERROR(IF(VLOOKUP('Xlookup set'!$S78,'Xlookup set'!$A$1:$R$1200,9,FALSE)=0,"",VLOOKUP('Xlookup set'!$S78,'Xlookup set'!$A$1:$R$1200,9,FALSE)),"")</f>
        <v/>
      </c>
      <c r="I78" t="str">
        <f>IFERROR(IF(VLOOKUP('Xlookup set'!$S78,'Xlookup set'!$A$1:$R$1200,10,FALSE)=0,"",VLOOKUP('Xlookup set'!$S78,'Xlookup set'!$A$1:$R$1200,10,FALSE)),"")</f>
        <v/>
      </c>
      <c r="J78" t="str">
        <f>IFERROR(IF(VLOOKUP('Xlookup set'!$S78,'Xlookup set'!$A$1:$R$1200,11,FALSE)=0,"",VLOOKUP('Xlookup set'!$S78,'Xlookup set'!$A$1:$R$1200,11,FALSE)),"")</f>
        <v/>
      </c>
      <c r="K78" t="str">
        <f>IFERROR(IF(VLOOKUP('Xlookup set'!$S78,'Xlookup set'!$A$1:$R$1200,12,FALSE)=0,"",VLOOKUP('Xlookup set'!$S78,'Xlookup set'!$A$1:$R$1200,12,FALSE)),"")</f>
        <v/>
      </c>
      <c r="L78" t="str">
        <f>IFERROR(IF(VLOOKUP('Xlookup set'!$S78,'Xlookup set'!$A$1:$R$1200,13,FALSE)=0,"",VLOOKUP('Xlookup set'!$S78,'Xlookup set'!$A$1:$R$1200,13,FALSE)),"")</f>
        <v/>
      </c>
      <c r="M78" t="str">
        <f>IFERROR(IF(VLOOKUP('Xlookup set'!$S78,'Xlookup set'!$A$1:$R$1200,14,FALSE)=0,"",VLOOKUP('Xlookup set'!$S78,'Xlookup set'!$A$1:$R$1200,14,FALSE)),"")</f>
        <v/>
      </c>
      <c r="N78" t="str">
        <f>IFERROR(IF(VLOOKUP('Xlookup set'!$S78,'Xlookup set'!$A$1:$R$1200,15,FALSE)=0,"",VLOOKUP('Xlookup set'!$S78,'Xlookup set'!$A$1:$R$1200,15,FALSE)),"")</f>
        <v/>
      </c>
      <c r="O78" t="str">
        <f>IFERROR(IF(VLOOKUP('Xlookup set'!$S78,'Xlookup set'!$A$1:$R$1200,16,FALSE)=0,"",VLOOKUP('Xlookup set'!$S78,'Xlookup set'!$A$1:$R$1200,16,FALSE)),"")</f>
        <v/>
      </c>
      <c r="P78" t="str">
        <f t="array" aca="1" ref="P78" ca="1">IFERROR(Y2IF(VLOOKUP('Xlookup set'!$S78,'Xlookup set'!$A$1:$R$1200,17,FALSE)=0,"",VLOOKUP('Xlookup set'!$S78,'Xlookup set'!$A$1:$R$1200,17,FALSE)),"")</f>
        <v/>
      </c>
      <c r="Q78" t="str">
        <f>IFERROR(IF(VLOOKUP('Xlookup set'!$S78,'Xlookup set'!$A$1:$R$1200,18,FALSE)=0,"",VLOOKUP('Xlookup set'!$S78,'Xlookup set'!$A$1:$R$1200,18,FALSE)),"")</f>
        <v/>
      </c>
    </row>
    <row r="79" spans="1:17">
      <c r="A79" t="str">
        <f>IFERROR(VLOOKUP('Xlookup set'!$S79,'Xlookup set'!$A$1:$R$1200,2,FALSE),"")</f>
        <v/>
      </c>
      <c r="B79" t="str">
        <f>IF(I79&lt;&gt;"",ドッグキャリー!$I$2,"")</f>
        <v/>
      </c>
      <c r="C79" t="str">
        <f t="shared" si="4"/>
        <v/>
      </c>
      <c r="D79" t="str">
        <f t="shared" si="5"/>
        <v/>
      </c>
      <c r="E79" t="str">
        <f>IFERROR(IF(VLOOKUP('Xlookup set'!$S79,'Xlookup set'!$A$1:$R$1200,6,FALSE)=0,"",VLOOKUP('Xlookup set'!$S79,'Xlookup set'!$A$1:$R$1200,6,FALSE)),"")</f>
        <v/>
      </c>
      <c r="F79" t="str">
        <f t="array" aca="1" ref="F79" ca="1">IFERROR(F(VLOOKUP('Xlookup set'!$S79,'Xlookup set'!$A$1:$R$1200,7,FALSE)=0,"",VLOOKUP('Xlookup set'!$S79,'Xlookup set'!$A$1:$R$1200,7,FALSE)),"")</f>
        <v/>
      </c>
      <c r="G79" t="str">
        <f>IFERROR(IF(VLOOKUP('Xlookup set'!$S79,'Xlookup set'!$A$1:$R$1200,8,FALSE)=0,"",VLOOKUP('Xlookup set'!$S79,'Xlookup set'!$A$1:$R$1200,8,FALSE)),"")</f>
        <v/>
      </c>
      <c r="H79" s="90" t="str">
        <f>IFERROR(IF(VLOOKUP('Xlookup set'!$S79,'Xlookup set'!$A$1:$R$1200,9,FALSE)=0,"",VLOOKUP('Xlookup set'!$S79,'Xlookup set'!$A$1:$R$1200,9,FALSE)),"")</f>
        <v/>
      </c>
      <c r="I79" t="str">
        <f>IFERROR(IF(VLOOKUP('Xlookup set'!$S79,'Xlookup set'!$A$1:$R$1200,10,FALSE)=0,"",VLOOKUP('Xlookup set'!$S79,'Xlookup set'!$A$1:$R$1200,10,FALSE)),"")</f>
        <v/>
      </c>
      <c r="J79" t="str">
        <f>IFERROR(IF(VLOOKUP('Xlookup set'!$S79,'Xlookup set'!$A$1:$R$1200,11,FALSE)=0,"",VLOOKUP('Xlookup set'!$S79,'Xlookup set'!$A$1:$R$1200,11,FALSE)),"")</f>
        <v/>
      </c>
      <c r="K79" t="str">
        <f>IFERROR(IF(VLOOKUP('Xlookup set'!$S79,'Xlookup set'!$A$1:$R$1200,12,FALSE)=0,"",VLOOKUP('Xlookup set'!$S79,'Xlookup set'!$A$1:$R$1200,12,FALSE)),"")</f>
        <v/>
      </c>
      <c r="L79" t="str">
        <f>IFERROR(IF(VLOOKUP('Xlookup set'!$S79,'Xlookup set'!$A$1:$R$1200,13,FALSE)=0,"",VLOOKUP('Xlookup set'!$S79,'Xlookup set'!$A$1:$R$1200,13,FALSE)),"")</f>
        <v/>
      </c>
      <c r="M79" t="str">
        <f>IFERROR(IF(VLOOKUP('Xlookup set'!$S79,'Xlookup set'!$A$1:$R$1200,14,FALSE)=0,"",VLOOKUP('Xlookup set'!$S79,'Xlookup set'!$A$1:$R$1200,14,FALSE)),"")</f>
        <v/>
      </c>
      <c r="N79" t="str">
        <f>IFERROR(IF(VLOOKUP('Xlookup set'!$S79,'Xlookup set'!$A$1:$R$1200,15,FALSE)=0,"",VLOOKUP('Xlookup set'!$S79,'Xlookup set'!$A$1:$R$1200,15,FALSE)),"")</f>
        <v/>
      </c>
      <c r="O79" t="str">
        <f>IFERROR(IF(VLOOKUP('Xlookup set'!$S79,'Xlookup set'!$A$1:$R$1200,16,FALSE)=0,"",VLOOKUP('Xlookup set'!$S79,'Xlookup set'!$A$1:$R$1200,16,FALSE)),"")</f>
        <v/>
      </c>
      <c r="P79" t="str">
        <f t="array" aca="1" ref="P79" ca="1">IFERROR(Y2IF(VLOOKUP('Xlookup set'!$S79,'Xlookup set'!$A$1:$R$1200,17,FALSE)=0,"",VLOOKUP('Xlookup set'!$S79,'Xlookup set'!$A$1:$R$1200,17,FALSE)),"")</f>
        <v/>
      </c>
      <c r="Q79" t="str">
        <f>IFERROR(IF(VLOOKUP('Xlookup set'!$S79,'Xlookup set'!$A$1:$R$1200,18,FALSE)=0,"",VLOOKUP('Xlookup set'!$S79,'Xlookup set'!$A$1:$R$1200,18,FALSE)),"")</f>
        <v/>
      </c>
    </row>
    <row r="80" spans="1:17">
      <c r="A80" t="str">
        <f>IFERROR(VLOOKUP('Xlookup set'!$S80,'Xlookup set'!$A$1:$R$1200,2,FALSE),"")</f>
        <v/>
      </c>
      <c r="B80" t="str">
        <f>IF(I80&lt;&gt;"",ドッグキャリー!$I$2,"")</f>
        <v/>
      </c>
      <c r="C80" t="str">
        <f t="shared" si="4"/>
        <v/>
      </c>
      <c r="D80" t="str">
        <f t="shared" si="5"/>
        <v/>
      </c>
      <c r="E80" t="str">
        <f>IFERROR(IF(VLOOKUP('Xlookup set'!$S80,'Xlookup set'!$A$1:$R$1200,6,FALSE)=0,"",VLOOKUP('Xlookup set'!$S80,'Xlookup set'!$A$1:$R$1200,6,FALSE)),"")</f>
        <v/>
      </c>
      <c r="F80" t="str">
        <f t="array" aca="1" ref="F80" ca="1">IFERROR(F(VLOOKUP('Xlookup set'!$S80,'Xlookup set'!$A$1:$R$1200,7,FALSE)=0,"",VLOOKUP('Xlookup set'!$S80,'Xlookup set'!$A$1:$R$1200,7,FALSE)),"")</f>
        <v/>
      </c>
      <c r="G80" t="str">
        <f>IFERROR(IF(VLOOKUP('Xlookup set'!$S80,'Xlookup set'!$A$1:$R$1200,8,FALSE)=0,"",VLOOKUP('Xlookup set'!$S80,'Xlookup set'!$A$1:$R$1200,8,FALSE)),"")</f>
        <v/>
      </c>
      <c r="H80" s="90" t="str">
        <f>IFERROR(IF(VLOOKUP('Xlookup set'!$S80,'Xlookup set'!$A$1:$R$1200,9,FALSE)=0,"",VLOOKUP('Xlookup set'!$S80,'Xlookup set'!$A$1:$R$1200,9,FALSE)),"")</f>
        <v/>
      </c>
      <c r="I80" t="str">
        <f>IFERROR(IF(VLOOKUP('Xlookup set'!$S80,'Xlookup set'!$A$1:$R$1200,10,FALSE)=0,"",VLOOKUP('Xlookup set'!$S80,'Xlookup set'!$A$1:$R$1200,10,FALSE)),"")</f>
        <v/>
      </c>
      <c r="J80" t="str">
        <f>IFERROR(IF(VLOOKUP('Xlookup set'!$S80,'Xlookup set'!$A$1:$R$1200,11,FALSE)=0,"",VLOOKUP('Xlookup set'!$S80,'Xlookup set'!$A$1:$R$1200,11,FALSE)),"")</f>
        <v/>
      </c>
      <c r="K80" t="str">
        <f>IFERROR(IF(VLOOKUP('Xlookup set'!$S80,'Xlookup set'!$A$1:$R$1200,12,FALSE)=0,"",VLOOKUP('Xlookup set'!$S80,'Xlookup set'!$A$1:$R$1200,12,FALSE)),"")</f>
        <v/>
      </c>
      <c r="L80" t="str">
        <f>IFERROR(IF(VLOOKUP('Xlookup set'!$S80,'Xlookup set'!$A$1:$R$1200,13,FALSE)=0,"",VLOOKUP('Xlookup set'!$S80,'Xlookup set'!$A$1:$R$1200,13,FALSE)),"")</f>
        <v/>
      </c>
      <c r="M80" t="str">
        <f>IFERROR(IF(VLOOKUP('Xlookup set'!$S80,'Xlookup set'!$A$1:$R$1200,14,FALSE)=0,"",VLOOKUP('Xlookup set'!$S80,'Xlookup set'!$A$1:$R$1200,14,FALSE)),"")</f>
        <v/>
      </c>
      <c r="N80" t="str">
        <f>IFERROR(IF(VLOOKUP('Xlookup set'!$S80,'Xlookup set'!$A$1:$R$1200,15,FALSE)=0,"",VLOOKUP('Xlookup set'!$S80,'Xlookup set'!$A$1:$R$1200,15,FALSE)),"")</f>
        <v/>
      </c>
      <c r="O80" t="str">
        <f>IFERROR(IF(VLOOKUP('Xlookup set'!$S80,'Xlookup set'!$A$1:$R$1200,16,FALSE)=0,"",VLOOKUP('Xlookup set'!$S80,'Xlookup set'!$A$1:$R$1200,16,FALSE)),"")</f>
        <v/>
      </c>
      <c r="P80" t="str">
        <f t="array" aca="1" ref="P80" ca="1">IFERROR(Y2IF(VLOOKUP('Xlookup set'!$S80,'Xlookup set'!$A$1:$R$1200,17,FALSE)=0,"",VLOOKUP('Xlookup set'!$S80,'Xlookup set'!$A$1:$R$1200,17,FALSE)),"")</f>
        <v/>
      </c>
      <c r="Q80" t="str">
        <f>IFERROR(IF(VLOOKUP('Xlookup set'!$S80,'Xlookup set'!$A$1:$R$1200,18,FALSE)=0,"",VLOOKUP('Xlookup set'!$S80,'Xlookup set'!$A$1:$R$1200,18,FALSE)),"")</f>
        <v/>
      </c>
    </row>
    <row r="81" spans="1:17">
      <c r="A81" t="str">
        <f>IFERROR(VLOOKUP('Xlookup set'!$S81,'Xlookup set'!$A$1:$R$1200,2,FALSE),"")</f>
        <v/>
      </c>
      <c r="B81" t="str">
        <f>IF(I81&lt;&gt;"",ドッグキャリー!$I$2,"")</f>
        <v/>
      </c>
      <c r="C81" t="str">
        <f t="shared" si="4"/>
        <v/>
      </c>
      <c r="D81" t="str">
        <f t="shared" si="5"/>
        <v/>
      </c>
      <c r="E81" t="str">
        <f>IFERROR(IF(VLOOKUP('Xlookup set'!$S81,'Xlookup set'!$A$1:$R$1200,6,FALSE)=0,"",VLOOKUP('Xlookup set'!$S81,'Xlookup set'!$A$1:$R$1200,6,FALSE)),"")</f>
        <v/>
      </c>
      <c r="F81" t="str">
        <f t="array" aca="1" ref="F81" ca="1">IFERROR(F(VLOOKUP('Xlookup set'!$S81,'Xlookup set'!$A$1:$R$1200,7,FALSE)=0,"",VLOOKUP('Xlookup set'!$S81,'Xlookup set'!$A$1:$R$1200,7,FALSE)),"")</f>
        <v/>
      </c>
      <c r="G81" t="str">
        <f>IFERROR(IF(VLOOKUP('Xlookup set'!$S81,'Xlookup set'!$A$1:$R$1200,8,FALSE)=0,"",VLOOKUP('Xlookup set'!$S81,'Xlookup set'!$A$1:$R$1200,8,FALSE)),"")</f>
        <v/>
      </c>
      <c r="H81" s="90" t="str">
        <f>IFERROR(IF(VLOOKUP('Xlookup set'!$S81,'Xlookup set'!$A$1:$R$1200,9,FALSE)=0,"",VLOOKUP('Xlookup set'!$S81,'Xlookup set'!$A$1:$R$1200,9,FALSE)),"")</f>
        <v/>
      </c>
      <c r="I81" t="str">
        <f>IFERROR(IF(VLOOKUP('Xlookup set'!$S81,'Xlookup set'!$A$1:$R$1200,10,FALSE)=0,"",VLOOKUP('Xlookup set'!$S81,'Xlookup set'!$A$1:$R$1200,10,FALSE)),"")</f>
        <v/>
      </c>
      <c r="J81" t="str">
        <f>IFERROR(IF(VLOOKUP('Xlookup set'!$S81,'Xlookup set'!$A$1:$R$1200,11,FALSE)=0,"",VLOOKUP('Xlookup set'!$S81,'Xlookup set'!$A$1:$R$1200,11,FALSE)),"")</f>
        <v/>
      </c>
      <c r="K81" t="str">
        <f>IFERROR(IF(VLOOKUP('Xlookup set'!$S81,'Xlookup set'!$A$1:$R$1200,12,FALSE)=0,"",VLOOKUP('Xlookup set'!$S81,'Xlookup set'!$A$1:$R$1200,12,FALSE)),"")</f>
        <v/>
      </c>
      <c r="L81" t="str">
        <f>IFERROR(IF(VLOOKUP('Xlookup set'!$S81,'Xlookup set'!$A$1:$R$1200,13,FALSE)=0,"",VLOOKUP('Xlookup set'!$S81,'Xlookup set'!$A$1:$R$1200,13,FALSE)),"")</f>
        <v/>
      </c>
      <c r="M81" t="str">
        <f>IFERROR(IF(VLOOKUP('Xlookup set'!$S81,'Xlookup set'!$A$1:$R$1200,14,FALSE)=0,"",VLOOKUP('Xlookup set'!$S81,'Xlookup set'!$A$1:$R$1200,14,FALSE)),"")</f>
        <v/>
      </c>
      <c r="N81" t="str">
        <f>IFERROR(IF(VLOOKUP('Xlookup set'!$S81,'Xlookup set'!$A$1:$R$1200,15,FALSE)=0,"",VLOOKUP('Xlookup set'!$S81,'Xlookup set'!$A$1:$R$1200,15,FALSE)),"")</f>
        <v/>
      </c>
      <c r="O81" t="str">
        <f>IFERROR(IF(VLOOKUP('Xlookup set'!$S81,'Xlookup set'!$A$1:$R$1200,16,FALSE)=0,"",VLOOKUP('Xlookup set'!$S81,'Xlookup set'!$A$1:$R$1200,16,FALSE)),"")</f>
        <v/>
      </c>
      <c r="P81" t="str">
        <f t="array" aca="1" ref="P81" ca="1">IFERROR(Y2IF(VLOOKUP('Xlookup set'!$S81,'Xlookup set'!$A$1:$R$1200,17,FALSE)=0,"",VLOOKUP('Xlookup set'!$S81,'Xlookup set'!$A$1:$R$1200,17,FALSE)),"")</f>
        <v/>
      </c>
      <c r="Q81" t="str">
        <f>IFERROR(IF(VLOOKUP('Xlookup set'!$S81,'Xlookup set'!$A$1:$R$1200,18,FALSE)=0,"",VLOOKUP('Xlookup set'!$S81,'Xlookup set'!$A$1:$R$1200,18,FALSE)),"")</f>
        <v/>
      </c>
    </row>
    <row r="82" spans="1:17">
      <c r="A82" t="str">
        <f>IFERROR(VLOOKUP('Xlookup set'!$S82,'Xlookup set'!$A$1:$R$1200,2,FALSE),"")</f>
        <v/>
      </c>
      <c r="B82" t="str">
        <f>IF(I82&lt;&gt;"",ドッグキャリー!$I$2,"")</f>
        <v/>
      </c>
      <c r="C82" t="str">
        <f t="shared" si="4"/>
        <v/>
      </c>
      <c r="D82" t="str">
        <f t="shared" si="5"/>
        <v/>
      </c>
      <c r="E82" t="str">
        <f>IFERROR(IF(VLOOKUP('Xlookup set'!$S82,'Xlookup set'!$A$1:$R$1200,6,FALSE)=0,"",VLOOKUP('Xlookup set'!$S82,'Xlookup set'!$A$1:$R$1200,6,FALSE)),"")</f>
        <v/>
      </c>
      <c r="F82" t="str">
        <f t="array" aca="1" ref="F82" ca="1">IFERROR(F(VLOOKUP('Xlookup set'!$S82,'Xlookup set'!$A$1:$R$1200,7,FALSE)=0,"",VLOOKUP('Xlookup set'!$S82,'Xlookup set'!$A$1:$R$1200,7,FALSE)),"")</f>
        <v/>
      </c>
      <c r="G82" t="str">
        <f>IFERROR(IF(VLOOKUP('Xlookup set'!$S82,'Xlookup set'!$A$1:$R$1200,8,FALSE)=0,"",VLOOKUP('Xlookup set'!$S82,'Xlookup set'!$A$1:$R$1200,8,FALSE)),"")</f>
        <v/>
      </c>
      <c r="H82" s="90" t="str">
        <f>IFERROR(IF(VLOOKUP('Xlookup set'!$S82,'Xlookup set'!$A$1:$R$1200,9,FALSE)=0,"",VLOOKUP('Xlookup set'!$S82,'Xlookup set'!$A$1:$R$1200,9,FALSE)),"")</f>
        <v/>
      </c>
      <c r="I82" t="str">
        <f>IFERROR(IF(VLOOKUP('Xlookup set'!$S82,'Xlookup set'!$A$1:$R$1200,10,FALSE)=0,"",VLOOKUP('Xlookup set'!$S82,'Xlookup set'!$A$1:$R$1200,10,FALSE)),"")</f>
        <v/>
      </c>
      <c r="J82" t="str">
        <f>IFERROR(IF(VLOOKUP('Xlookup set'!$S82,'Xlookup set'!$A$1:$R$1200,11,FALSE)=0,"",VLOOKUP('Xlookup set'!$S82,'Xlookup set'!$A$1:$R$1200,11,FALSE)),"")</f>
        <v/>
      </c>
      <c r="K82" t="str">
        <f>IFERROR(IF(VLOOKUP('Xlookup set'!$S82,'Xlookup set'!$A$1:$R$1200,12,FALSE)=0,"",VLOOKUP('Xlookup set'!$S82,'Xlookup set'!$A$1:$R$1200,12,FALSE)),"")</f>
        <v/>
      </c>
      <c r="L82" t="str">
        <f>IFERROR(IF(VLOOKUP('Xlookup set'!$S82,'Xlookup set'!$A$1:$R$1200,13,FALSE)=0,"",VLOOKUP('Xlookup set'!$S82,'Xlookup set'!$A$1:$R$1200,13,FALSE)),"")</f>
        <v/>
      </c>
      <c r="M82" t="str">
        <f>IFERROR(IF(VLOOKUP('Xlookup set'!$S82,'Xlookup set'!$A$1:$R$1200,14,FALSE)=0,"",VLOOKUP('Xlookup set'!$S82,'Xlookup set'!$A$1:$R$1200,14,FALSE)),"")</f>
        <v/>
      </c>
      <c r="N82" t="str">
        <f>IFERROR(IF(VLOOKUP('Xlookup set'!$S82,'Xlookup set'!$A$1:$R$1200,15,FALSE)=0,"",VLOOKUP('Xlookup set'!$S82,'Xlookup set'!$A$1:$R$1200,15,FALSE)),"")</f>
        <v/>
      </c>
      <c r="O82" t="str">
        <f>IFERROR(IF(VLOOKUP('Xlookup set'!$S82,'Xlookup set'!$A$1:$R$1200,16,FALSE)=0,"",VLOOKUP('Xlookup set'!$S82,'Xlookup set'!$A$1:$R$1200,16,FALSE)),"")</f>
        <v/>
      </c>
      <c r="P82" t="str">
        <f t="array" aca="1" ref="P82" ca="1">IFERROR(Y2IF(VLOOKUP('Xlookup set'!$S82,'Xlookup set'!$A$1:$R$1200,17,FALSE)=0,"",VLOOKUP('Xlookup set'!$S82,'Xlookup set'!$A$1:$R$1200,17,FALSE)),"")</f>
        <v/>
      </c>
      <c r="Q82" t="str">
        <f>IFERROR(IF(VLOOKUP('Xlookup set'!$S82,'Xlookup set'!$A$1:$R$1200,18,FALSE)=0,"",VLOOKUP('Xlookup set'!$S82,'Xlookup set'!$A$1:$R$1200,18,FALSE)),"")</f>
        <v/>
      </c>
    </row>
    <row r="83" spans="1:17">
      <c r="A83" t="str">
        <f>IFERROR(VLOOKUP('Xlookup set'!$S83,'Xlookup set'!$A$1:$R$1200,2,FALSE),"")</f>
        <v/>
      </c>
      <c r="B83" t="str">
        <f>IF(I83&lt;&gt;"",ドッグキャリー!$I$2,"")</f>
        <v/>
      </c>
      <c r="C83" t="str">
        <f t="shared" si="4"/>
        <v/>
      </c>
      <c r="D83" t="str">
        <f t="shared" si="5"/>
        <v/>
      </c>
      <c r="E83" t="str">
        <f>IFERROR(IF(VLOOKUP('Xlookup set'!$S83,'Xlookup set'!$A$1:$R$1200,6,FALSE)=0,"",VLOOKUP('Xlookup set'!$S83,'Xlookup set'!$A$1:$R$1200,6,FALSE)),"")</f>
        <v/>
      </c>
      <c r="F83" t="str">
        <f t="array" aca="1" ref="F83" ca="1">IFERROR(F(VLOOKUP('Xlookup set'!$S83,'Xlookup set'!$A$1:$R$1200,7,FALSE)=0,"",VLOOKUP('Xlookup set'!$S83,'Xlookup set'!$A$1:$R$1200,7,FALSE)),"")</f>
        <v/>
      </c>
      <c r="G83" t="str">
        <f>IFERROR(IF(VLOOKUP('Xlookup set'!$S83,'Xlookup set'!$A$1:$R$1200,8,FALSE)=0,"",VLOOKUP('Xlookup set'!$S83,'Xlookup set'!$A$1:$R$1200,8,FALSE)),"")</f>
        <v/>
      </c>
      <c r="H83" s="90" t="str">
        <f>IFERROR(IF(VLOOKUP('Xlookup set'!$S83,'Xlookup set'!$A$1:$R$1200,9,FALSE)=0,"",VLOOKUP('Xlookup set'!$S83,'Xlookup set'!$A$1:$R$1200,9,FALSE)),"")</f>
        <v/>
      </c>
      <c r="I83" t="str">
        <f>IFERROR(IF(VLOOKUP('Xlookup set'!$S83,'Xlookup set'!$A$1:$R$1200,10,FALSE)=0,"",VLOOKUP('Xlookup set'!$S83,'Xlookup set'!$A$1:$R$1200,10,FALSE)),"")</f>
        <v/>
      </c>
      <c r="J83" t="str">
        <f>IFERROR(IF(VLOOKUP('Xlookup set'!$S83,'Xlookup set'!$A$1:$R$1200,11,FALSE)=0,"",VLOOKUP('Xlookup set'!$S83,'Xlookup set'!$A$1:$R$1200,11,FALSE)),"")</f>
        <v/>
      </c>
      <c r="K83" t="str">
        <f>IFERROR(IF(VLOOKUP('Xlookup set'!$S83,'Xlookup set'!$A$1:$R$1200,12,FALSE)=0,"",VLOOKUP('Xlookup set'!$S83,'Xlookup set'!$A$1:$R$1200,12,FALSE)),"")</f>
        <v/>
      </c>
      <c r="L83" t="str">
        <f>IFERROR(IF(VLOOKUP('Xlookup set'!$S83,'Xlookup set'!$A$1:$R$1200,13,FALSE)=0,"",VLOOKUP('Xlookup set'!$S83,'Xlookup set'!$A$1:$R$1200,13,FALSE)),"")</f>
        <v/>
      </c>
      <c r="M83" t="str">
        <f>IFERROR(IF(VLOOKUP('Xlookup set'!$S83,'Xlookup set'!$A$1:$R$1200,14,FALSE)=0,"",VLOOKUP('Xlookup set'!$S83,'Xlookup set'!$A$1:$R$1200,14,FALSE)),"")</f>
        <v/>
      </c>
      <c r="N83" t="str">
        <f>IFERROR(IF(VLOOKUP('Xlookup set'!$S83,'Xlookup set'!$A$1:$R$1200,15,FALSE)=0,"",VLOOKUP('Xlookup set'!$S83,'Xlookup set'!$A$1:$R$1200,15,FALSE)),"")</f>
        <v/>
      </c>
      <c r="O83" t="str">
        <f>IFERROR(IF(VLOOKUP('Xlookup set'!$S83,'Xlookup set'!$A$1:$R$1200,16,FALSE)=0,"",VLOOKUP('Xlookup set'!$S83,'Xlookup set'!$A$1:$R$1200,16,FALSE)),"")</f>
        <v/>
      </c>
      <c r="P83" t="str">
        <f t="array" aca="1" ref="P83" ca="1">IFERROR(Y2IF(VLOOKUP('Xlookup set'!$S83,'Xlookup set'!$A$1:$R$1200,17,FALSE)=0,"",VLOOKUP('Xlookup set'!$S83,'Xlookup set'!$A$1:$R$1200,17,FALSE)),"")</f>
        <v/>
      </c>
      <c r="Q83" t="str">
        <f>IFERROR(IF(VLOOKUP('Xlookup set'!$S83,'Xlookup set'!$A$1:$R$1200,18,FALSE)=0,"",VLOOKUP('Xlookup set'!$S83,'Xlookup set'!$A$1:$R$1200,18,FALSE)),"")</f>
        <v/>
      </c>
    </row>
    <row r="84" spans="1:17">
      <c r="A84" t="str">
        <f>IFERROR(VLOOKUP('Xlookup set'!$S84,'Xlookup set'!$A$1:$R$1200,2,FALSE),"")</f>
        <v/>
      </c>
      <c r="B84" t="str">
        <f>IF(I84&lt;&gt;"",ドッグキャリー!$I$2,"")</f>
        <v/>
      </c>
      <c r="C84" t="str">
        <f t="shared" si="4"/>
        <v/>
      </c>
      <c r="D84" t="str">
        <f t="shared" si="5"/>
        <v/>
      </c>
      <c r="E84" t="str">
        <f>IFERROR(IF(VLOOKUP('Xlookup set'!$S84,'Xlookup set'!$A$1:$R$1200,6,FALSE)=0,"",VLOOKUP('Xlookup set'!$S84,'Xlookup set'!$A$1:$R$1200,6,FALSE)),"")</f>
        <v/>
      </c>
      <c r="F84" t="str">
        <f t="array" aca="1" ref="F84" ca="1">IFERROR(F(VLOOKUP('Xlookup set'!$S84,'Xlookup set'!$A$1:$R$1200,7,FALSE)=0,"",VLOOKUP('Xlookup set'!$S84,'Xlookup set'!$A$1:$R$1200,7,FALSE)),"")</f>
        <v/>
      </c>
      <c r="G84" t="str">
        <f>IFERROR(IF(VLOOKUP('Xlookup set'!$S84,'Xlookup set'!$A$1:$R$1200,8,FALSE)=0,"",VLOOKUP('Xlookup set'!$S84,'Xlookup set'!$A$1:$R$1200,8,FALSE)),"")</f>
        <v/>
      </c>
      <c r="H84" s="90" t="str">
        <f>IFERROR(IF(VLOOKUP('Xlookup set'!$S84,'Xlookup set'!$A$1:$R$1200,9,FALSE)=0,"",VLOOKUP('Xlookup set'!$S84,'Xlookup set'!$A$1:$R$1200,9,FALSE)),"")</f>
        <v/>
      </c>
      <c r="I84" t="str">
        <f>IFERROR(IF(VLOOKUP('Xlookup set'!$S84,'Xlookup set'!$A$1:$R$1200,10,FALSE)=0,"",VLOOKUP('Xlookup set'!$S84,'Xlookup set'!$A$1:$R$1200,10,FALSE)),"")</f>
        <v/>
      </c>
      <c r="J84" t="str">
        <f>IFERROR(IF(VLOOKUP('Xlookup set'!$S84,'Xlookup set'!$A$1:$R$1200,11,FALSE)=0,"",VLOOKUP('Xlookup set'!$S84,'Xlookup set'!$A$1:$R$1200,11,FALSE)),"")</f>
        <v/>
      </c>
      <c r="K84" t="str">
        <f>IFERROR(IF(VLOOKUP('Xlookup set'!$S84,'Xlookup set'!$A$1:$R$1200,12,FALSE)=0,"",VLOOKUP('Xlookup set'!$S84,'Xlookup set'!$A$1:$R$1200,12,FALSE)),"")</f>
        <v/>
      </c>
      <c r="L84" t="str">
        <f>IFERROR(IF(VLOOKUP('Xlookup set'!$S84,'Xlookup set'!$A$1:$R$1200,13,FALSE)=0,"",VLOOKUP('Xlookup set'!$S84,'Xlookup set'!$A$1:$R$1200,13,FALSE)),"")</f>
        <v/>
      </c>
      <c r="M84" t="str">
        <f>IFERROR(IF(VLOOKUP('Xlookup set'!$S84,'Xlookup set'!$A$1:$R$1200,14,FALSE)=0,"",VLOOKUP('Xlookup set'!$S84,'Xlookup set'!$A$1:$R$1200,14,FALSE)),"")</f>
        <v/>
      </c>
      <c r="N84" t="str">
        <f>IFERROR(IF(VLOOKUP('Xlookup set'!$S84,'Xlookup set'!$A$1:$R$1200,15,FALSE)=0,"",VLOOKUP('Xlookup set'!$S84,'Xlookup set'!$A$1:$R$1200,15,FALSE)),"")</f>
        <v/>
      </c>
      <c r="O84" t="str">
        <f>IFERROR(IF(VLOOKUP('Xlookup set'!$S84,'Xlookup set'!$A$1:$R$1200,16,FALSE)=0,"",VLOOKUP('Xlookup set'!$S84,'Xlookup set'!$A$1:$R$1200,16,FALSE)),"")</f>
        <v/>
      </c>
      <c r="P84" t="str">
        <f t="array" aca="1" ref="P84" ca="1">IFERROR(Y2IF(VLOOKUP('Xlookup set'!$S84,'Xlookup set'!$A$1:$R$1200,17,FALSE)=0,"",VLOOKUP('Xlookup set'!$S84,'Xlookup set'!$A$1:$R$1200,17,FALSE)),"")</f>
        <v/>
      </c>
      <c r="Q84" t="str">
        <f>IFERROR(IF(VLOOKUP('Xlookup set'!$S84,'Xlookup set'!$A$1:$R$1200,18,FALSE)=0,"",VLOOKUP('Xlookup set'!$S84,'Xlookup set'!$A$1:$R$1200,18,FALSE)),"")</f>
        <v/>
      </c>
    </row>
    <row r="85" spans="1:17">
      <c r="A85" t="str">
        <f>IFERROR(VLOOKUP('Xlookup set'!$S85,'Xlookup set'!$A$1:$R$1200,2,FALSE),"")</f>
        <v/>
      </c>
      <c r="B85" t="str">
        <f>IF(I85&lt;&gt;"",ドッグキャリー!$I$2,"")</f>
        <v/>
      </c>
      <c r="C85" t="str">
        <f t="shared" si="4"/>
        <v/>
      </c>
      <c r="D85" t="str">
        <f t="shared" si="5"/>
        <v/>
      </c>
      <c r="E85" t="str">
        <f>IFERROR(IF(VLOOKUP('Xlookup set'!$S85,'Xlookup set'!$A$1:$R$1200,6,FALSE)=0,"",VLOOKUP('Xlookup set'!$S85,'Xlookup set'!$A$1:$R$1200,6,FALSE)),"")</f>
        <v/>
      </c>
      <c r="F85" t="str">
        <f t="array" aca="1" ref="F85" ca="1">IFERROR(F(VLOOKUP('Xlookup set'!$S85,'Xlookup set'!$A$1:$R$1200,7,FALSE)=0,"",VLOOKUP('Xlookup set'!$S85,'Xlookup set'!$A$1:$R$1200,7,FALSE)),"")</f>
        <v/>
      </c>
      <c r="G85" t="str">
        <f>IFERROR(IF(VLOOKUP('Xlookup set'!$S85,'Xlookup set'!$A$1:$R$1200,8,FALSE)=0,"",VLOOKUP('Xlookup set'!$S85,'Xlookup set'!$A$1:$R$1200,8,FALSE)),"")</f>
        <v/>
      </c>
      <c r="H85" s="90" t="str">
        <f>IFERROR(IF(VLOOKUP('Xlookup set'!$S85,'Xlookup set'!$A$1:$R$1200,9,FALSE)=0,"",VLOOKUP('Xlookup set'!$S85,'Xlookup set'!$A$1:$R$1200,9,FALSE)),"")</f>
        <v/>
      </c>
      <c r="I85" t="str">
        <f>IFERROR(IF(VLOOKUP('Xlookup set'!$S85,'Xlookup set'!$A$1:$R$1200,10,FALSE)=0,"",VLOOKUP('Xlookup set'!$S85,'Xlookup set'!$A$1:$R$1200,10,FALSE)),"")</f>
        <v/>
      </c>
      <c r="J85" t="str">
        <f>IFERROR(IF(VLOOKUP('Xlookup set'!$S85,'Xlookup set'!$A$1:$R$1200,11,FALSE)=0,"",VLOOKUP('Xlookup set'!$S85,'Xlookup set'!$A$1:$R$1200,11,FALSE)),"")</f>
        <v/>
      </c>
      <c r="K85" t="str">
        <f>IFERROR(IF(VLOOKUP('Xlookup set'!$S85,'Xlookup set'!$A$1:$R$1200,12,FALSE)=0,"",VLOOKUP('Xlookup set'!$S85,'Xlookup set'!$A$1:$R$1200,12,FALSE)),"")</f>
        <v/>
      </c>
      <c r="L85" t="str">
        <f>IFERROR(IF(VLOOKUP('Xlookup set'!$S85,'Xlookup set'!$A$1:$R$1200,13,FALSE)=0,"",VLOOKUP('Xlookup set'!$S85,'Xlookup set'!$A$1:$R$1200,13,FALSE)),"")</f>
        <v/>
      </c>
      <c r="M85" t="str">
        <f>IFERROR(IF(VLOOKUP('Xlookup set'!$S85,'Xlookup set'!$A$1:$R$1200,14,FALSE)=0,"",VLOOKUP('Xlookup set'!$S85,'Xlookup set'!$A$1:$R$1200,14,FALSE)),"")</f>
        <v/>
      </c>
      <c r="N85" t="str">
        <f>IFERROR(IF(VLOOKUP('Xlookup set'!$S85,'Xlookup set'!$A$1:$R$1200,15,FALSE)=0,"",VLOOKUP('Xlookup set'!$S85,'Xlookup set'!$A$1:$R$1200,15,FALSE)),"")</f>
        <v/>
      </c>
      <c r="O85" t="str">
        <f>IFERROR(IF(VLOOKUP('Xlookup set'!$S85,'Xlookup set'!$A$1:$R$1200,16,FALSE)=0,"",VLOOKUP('Xlookup set'!$S85,'Xlookup set'!$A$1:$R$1200,16,FALSE)),"")</f>
        <v/>
      </c>
      <c r="P85" t="str">
        <f t="array" aca="1" ref="P85" ca="1">IFERROR(Y2IF(VLOOKUP('Xlookup set'!$S85,'Xlookup set'!$A$1:$R$1200,17,FALSE)=0,"",VLOOKUP('Xlookup set'!$S85,'Xlookup set'!$A$1:$R$1200,17,FALSE)),"")</f>
        <v/>
      </c>
      <c r="Q85" t="str">
        <f>IFERROR(IF(VLOOKUP('Xlookup set'!$S85,'Xlookup set'!$A$1:$R$1200,18,FALSE)=0,"",VLOOKUP('Xlookup set'!$S85,'Xlookup set'!$A$1:$R$1200,18,FALSE)),"")</f>
        <v/>
      </c>
    </row>
    <row r="86" spans="1:17">
      <c r="A86" t="str">
        <f>IFERROR(VLOOKUP('Xlookup set'!$S86,'Xlookup set'!$A$1:$R$1200,2,FALSE),"")</f>
        <v/>
      </c>
      <c r="B86" t="str">
        <f>IF(I86&lt;&gt;"",ドッグキャリー!$I$2,"")</f>
        <v/>
      </c>
      <c r="C86" t="str">
        <f t="shared" si="4"/>
        <v/>
      </c>
      <c r="D86" t="str">
        <f t="shared" si="5"/>
        <v/>
      </c>
      <c r="E86" t="str">
        <f>IFERROR(IF(VLOOKUP('Xlookup set'!$S86,'Xlookup set'!$A$1:$R$1200,6,FALSE)=0,"",VLOOKUP('Xlookup set'!$S86,'Xlookup set'!$A$1:$R$1200,6,FALSE)),"")</f>
        <v/>
      </c>
      <c r="F86" t="str">
        <f t="array" aca="1" ref="F86" ca="1">IFERROR(F(VLOOKUP('Xlookup set'!$S86,'Xlookup set'!$A$1:$R$1200,7,FALSE)=0,"",VLOOKUP('Xlookup set'!$S86,'Xlookup set'!$A$1:$R$1200,7,FALSE)),"")</f>
        <v/>
      </c>
      <c r="G86" t="str">
        <f>IFERROR(IF(VLOOKUP('Xlookup set'!$S86,'Xlookup set'!$A$1:$R$1200,8,FALSE)=0,"",VLOOKUP('Xlookup set'!$S86,'Xlookup set'!$A$1:$R$1200,8,FALSE)),"")</f>
        <v/>
      </c>
      <c r="H86" s="90" t="str">
        <f>IFERROR(IF(VLOOKUP('Xlookup set'!$S86,'Xlookup set'!$A$1:$R$1200,9,FALSE)=0,"",VLOOKUP('Xlookup set'!$S86,'Xlookup set'!$A$1:$R$1200,9,FALSE)),"")</f>
        <v/>
      </c>
      <c r="I86" t="str">
        <f>IFERROR(IF(VLOOKUP('Xlookup set'!$S86,'Xlookup set'!$A$1:$R$1200,10,FALSE)=0,"",VLOOKUP('Xlookup set'!$S86,'Xlookup set'!$A$1:$R$1200,10,FALSE)),"")</f>
        <v/>
      </c>
      <c r="J86" t="str">
        <f>IFERROR(IF(VLOOKUP('Xlookup set'!$S86,'Xlookup set'!$A$1:$R$1200,11,FALSE)=0,"",VLOOKUP('Xlookup set'!$S86,'Xlookup set'!$A$1:$R$1200,11,FALSE)),"")</f>
        <v/>
      </c>
      <c r="K86" t="str">
        <f>IFERROR(IF(VLOOKUP('Xlookup set'!$S86,'Xlookup set'!$A$1:$R$1200,12,FALSE)=0,"",VLOOKUP('Xlookup set'!$S86,'Xlookup set'!$A$1:$R$1200,12,FALSE)),"")</f>
        <v/>
      </c>
      <c r="L86" t="str">
        <f>IFERROR(IF(VLOOKUP('Xlookup set'!$S86,'Xlookup set'!$A$1:$R$1200,13,FALSE)=0,"",VLOOKUP('Xlookup set'!$S86,'Xlookup set'!$A$1:$R$1200,13,FALSE)),"")</f>
        <v/>
      </c>
      <c r="M86" t="str">
        <f>IFERROR(IF(VLOOKUP('Xlookup set'!$S86,'Xlookup set'!$A$1:$R$1200,14,FALSE)=0,"",VLOOKUP('Xlookup set'!$S86,'Xlookup set'!$A$1:$R$1200,14,FALSE)),"")</f>
        <v/>
      </c>
      <c r="N86" t="str">
        <f>IFERROR(IF(VLOOKUP('Xlookup set'!$S86,'Xlookup set'!$A$1:$R$1200,15,FALSE)=0,"",VLOOKUP('Xlookup set'!$S86,'Xlookup set'!$A$1:$R$1200,15,FALSE)),"")</f>
        <v/>
      </c>
      <c r="O86" t="str">
        <f>IFERROR(IF(VLOOKUP('Xlookup set'!$S86,'Xlookup set'!$A$1:$R$1200,16,FALSE)=0,"",VLOOKUP('Xlookup set'!$S86,'Xlookup set'!$A$1:$R$1200,16,FALSE)),"")</f>
        <v/>
      </c>
      <c r="P86" t="str">
        <f t="array" aca="1" ref="P86" ca="1">IFERROR(Y2IF(VLOOKUP('Xlookup set'!$S86,'Xlookup set'!$A$1:$R$1200,17,FALSE)=0,"",VLOOKUP('Xlookup set'!$S86,'Xlookup set'!$A$1:$R$1200,17,FALSE)),"")</f>
        <v/>
      </c>
      <c r="Q86" t="str">
        <f>IFERROR(IF(VLOOKUP('Xlookup set'!$S86,'Xlookup set'!$A$1:$R$1200,18,FALSE)=0,"",VLOOKUP('Xlookup set'!$S86,'Xlookup set'!$A$1:$R$1200,18,FALSE)),"")</f>
        <v/>
      </c>
    </row>
    <row r="87" spans="1:17">
      <c r="A87" t="str">
        <f>IFERROR(VLOOKUP('Xlookup set'!$S87,'Xlookup set'!$A$1:$R$1200,2,FALSE),"")</f>
        <v/>
      </c>
      <c r="B87" t="str">
        <f>IF(I87&lt;&gt;"",ドッグキャリー!$I$2,"")</f>
        <v/>
      </c>
      <c r="C87" t="str">
        <f t="shared" si="4"/>
        <v/>
      </c>
      <c r="D87" t="str">
        <f t="shared" si="5"/>
        <v/>
      </c>
      <c r="E87" t="str">
        <f>IFERROR(IF(VLOOKUP('Xlookup set'!$S87,'Xlookup set'!$A$1:$R$1200,6,FALSE)=0,"",VLOOKUP('Xlookup set'!$S87,'Xlookup set'!$A$1:$R$1200,6,FALSE)),"")</f>
        <v/>
      </c>
      <c r="F87" t="str">
        <f t="array" aca="1" ref="F87" ca="1">IFERROR(F(VLOOKUP('Xlookup set'!$S87,'Xlookup set'!$A$1:$R$1200,7,FALSE)=0,"",VLOOKUP('Xlookup set'!$S87,'Xlookup set'!$A$1:$R$1200,7,FALSE)),"")</f>
        <v/>
      </c>
      <c r="G87" t="str">
        <f>IFERROR(IF(VLOOKUP('Xlookup set'!$S87,'Xlookup set'!$A$1:$R$1200,8,FALSE)=0,"",VLOOKUP('Xlookup set'!$S87,'Xlookup set'!$A$1:$R$1200,8,FALSE)),"")</f>
        <v/>
      </c>
      <c r="H87" s="90" t="str">
        <f>IFERROR(IF(VLOOKUP('Xlookup set'!$S87,'Xlookup set'!$A$1:$R$1200,9,FALSE)=0,"",VLOOKUP('Xlookup set'!$S87,'Xlookup set'!$A$1:$R$1200,9,FALSE)),"")</f>
        <v/>
      </c>
      <c r="I87" t="str">
        <f>IFERROR(IF(VLOOKUP('Xlookup set'!$S87,'Xlookup set'!$A$1:$R$1200,10,FALSE)=0,"",VLOOKUP('Xlookup set'!$S87,'Xlookup set'!$A$1:$R$1200,10,FALSE)),"")</f>
        <v/>
      </c>
      <c r="J87" t="str">
        <f>IFERROR(IF(VLOOKUP('Xlookup set'!$S87,'Xlookup set'!$A$1:$R$1200,11,FALSE)=0,"",VLOOKUP('Xlookup set'!$S87,'Xlookup set'!$A$1:$R$1200,11,FALSE)),"")</f>
        <v/>
      </c>
      <c r="K87" t="str">
        <f>IFERROR(IF(VLOOKUP('Xlookup set'!$S87,'Xlookup set'!$A$1:$R$1200,12,FALSE)=0,"",VLOOKUP('Xlookup set'!$S87,'Xlookup set'!$A$1:$R$1200,12,FALSE)),"")</f>
        <v/>
      </c>
      <c r="L87" t="str">
        <f>IFERROR(IF(VLOOKUP('Xlookup set'!$S87,'Xlookup set'!$A$1:$R$1200,13,FALSE)=0,"",VLOOKUP('Xlookup set'!$S87,'Xlookup set'!$A$1:$R$1200,13,FALSE)),"")</f>
        <v/>
      </c>
      <c r="M87" t="str">
        <f>IFERROR(IF(VLOOKUP('Xlookup set'!$S87,'Xlookup set'!$A$1:$R$1200,14,FALSE)=0,"",VLOOKUP('Xlookup set'!$S87,'Xlookup set'!$A$1:$R$1200,14,FALSE)),"")</f>
        <v/>
      </c>
      <c r="N87" t="str">
        <f>IFERROR(IF(VLOOKUP('Xlookup set'!$S87,'Xlookup set'!$A$1:$R$1200,15,FALSE)=0,"",VLOOKUP('Xlookup set'!$S87,'Xlookup set'!$A$1:$R$1200,15,FALSE)),"")</f>
        <v/>
      </c>
      <c r="O87" t="str">
        <f>IFERROR(IF(VLOOKUP('Xlookup set'!$S87,'Xlookup set'!$A$1:$R$1200,16,FALSE)=0,"",VLOOKUP('Xlookup set'!$S87,'Xlookup set'!$A$1:$R$1200,16,FALSE)),"")</f>
        <v/>
      </c>
      <c r="P87" t="str">
        <f t="array" aca="1" ref="P87" ca="1">IFERROR(Y2IF(VLOOKUP('Xlookup set'!$S87,'Xlookup set'!$A$1:$R$1200,17,FALSE)=0,"",VLOOKUP('Xlookup set'!$S87,'Xlookup set'!$A$1:$R$1200,17,FALSE)),"")</f>
        <v/>
      </c>
      <c r="Q87" t="str">
        <f>IFERROR(IF(VLOOKUP('Xlookup set'!$S87,'Xlookup set'!$A$1:$R$1200,18,FALSE)=0,"",VLOOKUP('Xlookup set'!$S87,'Xlookup set'!$A$1:$R$1200,18,FALSE)),"")</f>
        <v/>
      </c>
    </row>
    <row r="88" spans="1:17">
      <c r="A88" t="str">
        <f>IFERROR(VLOOKUP('Xlookup set'!$S88,'Xlookup set'!$A$1:$R$1200,2,FALSE),"")</f>
        <v/>
      </c>
      <c r="B88" t="str">
        <f>IF(I88&lt;&gt;"",ドッグキャリー!$I$2,"")</f>
        <v/>
      </c>
      <c r="C88" t="str">
        <f t="shared" si="4"/>
        <v/>
      </c>
      <c r="D88" t="str">
        <f t="shared" si="5"/>
        <v/>
      </c>
      <c r="E88" t="str">
        <f>IFERROR(IF(VLOOKUP('Xlookup set'!$S88,'Xlookup set'!$A$1:$R$1200,6,FALSE)=0,"",VLOOKUP('Xlookup set'!$S88,'Xlookup set'!$A$1:$R$1200,6,FALSE)),"")</f>
        <v/>
      </c>
      <c r="F88" t="str">
        <f t="array" aca="1" ref="F88" ca="1">IFERROR(F(VLOOKUP('Xlookup set'!$S88,'Xlookup set'!$A$1:$R$1200,7,FALSE)=0,"",VLOOKUP('Xlookup set'!$S88,'Xlookup set'!$A$1:$R$1200,7,FALSE)),"")</f>
        <v/>
      </c>
      <c r="G88" t="str">
        <f>IFERROR(IF(VLOOKUP('Xlookup set'!$S88,'Xlookup set'!$A$1:$R$1200,8,FALSE)=0,"",VLOOKUP('Xlookup set'!$S88,'Xlookup set'!$A$1:$R$1200,8,FALSE)),"")</f>
        <v/>
      </c>
      <c r="H88" s="90" t="str">
        <f>IFERROR(IF(VLOOKUP('Xlookup set'!$S88,'Xlookup set'!$A$1:$R$1200,9,FALSE)=0,"",VLOOKUP('Xlookup set'!$S88,'Xlookup set'!$A$1:$R$1200,9,FALSE)),"")</f>
        <v/>
      </c>
      <c r="I88" t="str">
        <f>IFERROR(IF(VLOOKUP('Xlookup set'!$S88,'Xlookup set'!$A$1:$R$1200,10,FALSE)=0,"",VLOOKUP('Xlookup set'!$S88,'Xlookup set'!$A$1:$R$1200,10,FALSE)),"")</f>
        <v/>
      </c>
      <c r="J88" t="str">
        <f>IFERROR(IF(VLOOKUP('Xlookup set'!$S88,'Xlookup set'!$A$1:$R$1200,11,FALSE)=0,"",VLOOKUP('Xlookup set'!$S88,'Xlookup set'!$A$1:$R$1200,11,FALSE)),"")</f>
        <v/>
      </c>
      <c r="K88" t="str">
        <f>IFERROR(IF(VLOOKUP('Xlookup set'!$S88,'Xlookup set'!$A$1:$R$1200,12,FALSE)=0,"",VLOOKUP('Xlookup set'!$S88,'Xlookup set'!$A$1:$R$1200,12,FALSE)),"")</f>
        <v/>
      </c>
      <c r="L88" t="str">
        <f>IFERROR(IF(VLOOKUP('Xlookup set'!$S88,'Xlookup set'!$A$1:$R$1200,13,FALSE)=0,"",VLOOKUP('Xlookup set'!$S88,'Xlookup set'!$A$1:$R$1200,13,FALSE)),"")</f>
        <v/>
      </c>
      <c r="M88" t="str">
        <f>IFERROR(IF(VLOOKUP('Xlookup set'!$S88,'Xlookup set'!$A$1:$R$1200,14,FALSE)=0,"",VLOOKUP('Xlookup set'!$S88,'Xlookup set'!$A$1:$R$1200,14,FALSE)),"")</f>
        <v/>
      </c>
      <c r="N88" t="str">
        <f>IFERROR(IF(VLOOKUP('Xlookup set'!$S88,'Xlookup set'!$A$1:$R$1200,15,FALSE)=0,"",VLOOKUP('Xlookup set'!$S88,'Xlookup set'!$A$1:$R$1200,15,FALSE)),"")</f>
        <v/>
      </c>
      <c r="O88" t="str">
        <f>IFERROR(IF(VLOOKUP('Xlookup set'!$S88,'Xlookup set'!$A$1:$R$1200,16,FALSE)=0,"",VLOOKUP('Xlookup set'!$S88,'Xlookup set'!$A$1:$R$1200,16,FALSE)),"")</f>
        <v/>
      </c>
      <c r="P88" t="str">
        <f t="array" aca="1" ref="P88" ca="1">IFERROR(Y2IF(VLOOKUP('Xlookup set'!$S88,'Xlookup set'!$A$1:$R$1200,17,FALSE)=0,"",VLOOKUP('Xlookup set'!$S88,'Xlookup set'!$A$1:$R$1200,17,FALSE)),"")</f>
        <v/>
      </c>
      <c r="Q88" t="str">
        <f>IFERROR(IF(VLOOKUP('Xlookup set'!$S88,'Xlookup set'!$A$1:$R$1200,18,FALSE)=0,"",VLOOKUP('Xlookup set'!$S88,'Xlookup set'!$A$1:$R$1200,18,FALSE)),"")</f>
        <v/>
      </c>
    </row>
    <row r="89" spans="1:17">
      <c r="A89" t="str">
        <f>IFERROR(VLOOKUP('Xlookup set'!$S89,'Xlookup set'!$A$1:$R$1200,2,FALSE),"")</f>
        <v/>
      </c>
      <c r="B89" t="str">
        <f>IF(I89&lt;&gt;"",ドッグキャリー!$I$2,"")</f>
        <v/>
      </c>
      <c r="C89" t="str">
        <f t="shared" si="4"/>
        <v/>
      </c>
      <c r="D89" t="str">
        <f t="shared" si="5"/>
        <v/>
      </c>
      <c r="E89" t="str">
        <f>IFERROR(IF(VLOOKUP('Xlookup set'!$S89,'Xlookup set'!$A$1:$R$1200,6,FALSE)=0,"",VLOOKUP('Xlookup set'!$S89,'Xlookup set'!$A$1:$R$1200,6,FALSE)),"")</f>
        <v/>
      </c>
      <c r="F89" t="str">
        <f t="array" aca="1" ref="F89" ca="1">IFERROR(F(VLOOKUP('Xlookup set'!$S89,'Xlookup set'!$A$1:$R$1200,7,FALSE)=0,"",VLOOKUP('Xlookup set'!$S89,'Xlookup set'!$A$1:$R$1200,7,FALSE)),"")</f>
        <v/>
      </c>
      <c r="G89" t="str">
        <f>IFERROR(IF(VLOOKUP('Xlookup set'!$S89,'Xlookup set'!$A$1:$R$1200,8,FALSE)=0,"",VLOOKUP('Xlookup set'!$S89,'Xlookup set'!$A$1:$R$1200,8,FALSE)),"")</f>
        <v/>
      </c>
      <c r="H89" s="90" t="str">
        <f>IFERROR(IF(VLOOKUP('Xlookup set'!$S89,'Xlookup set'!$A$1:$R$1200,9,FALSE)=0,"",VLOOKUP('Xlookup set'!$S89,'Xlookup set'!$A$1:$R$1200,9,FALSE)),"")</f>
        <v/>
      </c>
      <c r="I89" t="str">
        <f>IFERROR(IF(VLOOKUP('Xlookup set'!$S89,'Xlookup set'!$A$1:$R$1200,10,FALSE)=0,"",VLOOKUP('Xlookup set'!$S89,'Xlookup set'!$A$1:$R$1200,10,FALSE)),"")</f>
        <v/>
      </c>
      <c r="J89" t="str">
        <f>IFERROR(IF(VLOOKUP('Xlookup set'!$S89,'Xlookup set'!$A$1:$R$1200,11,FALSE)=0,"",VLOOKUP('Xlookup set'!$S89,'Xlookup set'!$A$1:$R$1200,11,FALSE)),"")</f>
        <v/>
      </c>
      <c r="K89" t="str">
        <f>IFERROR(IF(VLOOKUP('Xlookup set'!$S89,'Xlookup set'!$A$1:$R$1200,12,FALSE)=0,"",VLOOKUP('Xlookup set'!$S89,'Xlookup set'!$A$1:$R$1200,12,FALSE)),"")</f>
        <v/>
      </c>
      <c r="L89" t="str">
        <f>IFERROR(IF(VLOOKUP('Xlookup set'!$S89,'Xlookup set'!$A$1:$R$1200,13,FALSE)=0,"",VLOOKUP('Xlookup set'!$S89,'Xlookup set'!$A$1:$R$1200,13,FALSE)),"")</f>
        <v/>
      </c>
      <c r="M89" t="str">
        <f>IFERROR(IF(VLOOKUP('Xlookup set'!$S89,'Xlookup set'!$A$1:$R$1200,14,FALSE)=0,"",VLOOKUP('Xlookup set'!$S89,'Xlookup set'!$A$1:$R$1200,14,FALSE)),"")</f>
        <v/>
      </c>
      <c r="N89" t="str">
        <f>IFERROR(IF(VLOOKUP('Xlookup set'!$S89,'Xlookup set'!$A$1:$R$1200,15,FALSE)=0,"",VLOOKUP('Xlookup set'!$S89,'Xlookup set'!$A$1:$R$1200,15,FALSE)),"")</f>
        <v/>
      </c>
      <c r="O89" t="str">
        <f>IFERROR(IF(VLOOKUP('Xlookup set'!$S89,'Xlookup set'!$A$1:$R$1200,16,FALSE)=0,"",VLOOKUP('Xlookup set'!$S89,'Xlookup set'!$A$1:$R$1200,16,FALSE)),"")</f>
        <v/>
      </c>
      <c r="P89" t="str">
        <f t="array" aca="1" ref="P89" ca="1">IFERROR(Y2IF(VLOOKUP('Xlookup set'!$S89,'Xlookup set'!$A$1:$R$1200,17,FALSE)=0,"",VLOOKUP('Xlookup set'!$S89,'Xlookup set'!$A$1:$R$1200,17,FALSE)),"")</f>
        <v/>
      </c>
      <c r="Q89" t="str">
        <f>IFERROR(IF(VLOOKUP('Xlookup set'!$S89,'Xlookup set'!$A$1:$R$1200,18,FALSE)=0,"",VLOOKUP('Xlookup set'!$S89,'Xlookup set'!$A$1:$R$1200,18,FALSE)),"")</f>
        <v/>
      </c>
    </row>
    <row r="90" spans="1:17">
      <c r="A90" t="str">
        <f>IFERROR(VLOOKUP('Xlookup set'!$S90,'Xlookup set'!$A$1:$R$1200,2,FALSE),"")</f>
        <v/>
      </c>
      <c r="B90" t="str">
        <f>IF(I90&lt;&gt;"",ドッグキャリー!$I$2,"")</f>
        <v/>
      </c>
      <c r="C90" t="str">
        <f t="shared" si="4"/>
        <v/>
      </c>
      <c r="D90" t="str">
        <f t="shared" si="5"/>
        <v/>
      </c>
      <c r="E90" t="str">
        <f>IFERROR(IF(VLOOKUP('Xlookup set'!$S90,'Xlookup set'!$A$1:$R$1200,6,FALSE)=0,"",VLOOKUP('Xlookup set'!$S90,'Xlookup set'!$A$1:$R$1200,6,FALSE)),"")</f>
        <v/>
      </c>
      <c r="F90" t="str">
        <f t="array" aca="1" ref="F90" ca="1">IFERROR(F(VLOOKUP('Xlookup set'!$S90,'Xlookup set'!$A$1:$R$1200,7,FALSE)=0,"",VLOOKUP('Xlookup set'!$S90,'Xlookup set'!$A$1:$R$1200,7,FALSE)),"")</f>
        <v/>
      </c>
      <c r="G90" t="str">
        <f>IFERROR(IF(VLOOKUP('Xlookup set'!$S90,'Xlookup set'!$A$1:$R$1200,8,FALSE)=0,"",VLOOKUP('Xlookup set'!$S90,'Xlookup set'!$A$1:$R$1200,8,FALSE)),"")</f>
        <v/>
      </c>
      <c r="H90" s="90" t="str">
        <f>IFERROR(IF(VLOOKUP('Xlookup set'!$S90,'Xlookup set'!$A$1:$R$1200,9,FALSE)=0,"",VLOOKUP('Xlookup set'!$S90,'Xlookup set'!$A$1:$R$1200,9,FALSE)),"")</f>
        <v/>
      </c>
      <c r="I90" t="str">
        <f>IFERROR(IF(VLOOKUP('Xlookup set'!$S90,'Xlookup set'!$A$1:$R$1200,10,FALSE)=0,"",VLOOKUP('Xlookup set'!$S90,'Xlookup set'!$A$1:$R$1200,10,FALSE)),"")</f>
        <v/>
      </c>
      <c r="J90" t="str">
        <f>IFERROR(IF(VLOOKUP('Xlookup set'!$S90,'Xlookup set'!$A$1:$R$1200,11,FALSE)=0,"",VLOOKUP('Xlookup set'!$S90,'Xlookup set'!$A$1:$R$1200,11,FALSE)),"")</f>
        <v/>
      </c>
      <c r="K90" t="str">
        <f>IFERROR(IF(VLOOKUP('Xlookup set'!$S90,'Xlookup set'!$A$1:$R$1200,12,FALSE)=0,"",VLOOKUP('Xlookup set'!$S90,'Xlookup set'!$A$1:$R$1200,12,FALSE)),"")</f>
        <v/>
      </c>
      <c r="L90" t="str">
        <f>IFERROR(IF(VLOOKUP('Xlookup set'!$S90,'Xlookup set'!$A$1:$R$1200,13,FALSE)=0,"",VLOOKUP('Xlookup set'!$S90,'Xlookup set'!$A$1:$R$1200,13,FALSE)),"")</f>
        <v/>
      </c>
      <c r="M90" t="str">
        <f>IFERROR(IF(VLOOKUP('Xlookup set'!$S90,'Xlookup set'!$A$1:$R$1200,14,FALSE)=0,"",VLOOKUP('Xlookup set'!$S90,'Xlookup set'!$A$1:$R$1200,14,FALSE)),"")</f>
        <v/>
      </c>
      <c r="N90" t="str">
        <f>IFERROR(IF(VLOOKUP('Xlookup set'!$S90,'Xlookup set'!$A$1:$R$1200,15,FALSE)=0,"",VLOOKUP('Xlookup set'!$S90,'Xlookup set'!$A$1:$R$1200,15,FALSE)),"")</f>
        <v/>
      </c>
      <c r="O90" t="str">
        <f>IFERROR(IF(VLOOKUP('Xlookup set'!$S90,'Xlookup set'!$A$1:$R$1200,16,FALSE)=0,"",VLOOKUP('Xlookup set'!$S90,'Xlookup set'!$A$1:$R$1200,16,FALSE)),"")</f>
        <v/>
      </c>
      <c r="P90" t="str">
        <f t="array" aca="1" ref="P90" ca="1">IFERROR(Y2IF(VLOOKUP('Xlookup set'!$S90,'Xlookup set'!$A$1:$R$1200,17,FALSE)=0,"",VLOOKUP('Xlookup set'!$S90,'Xlookup set'!$A$1:$R$1200,17,FALSE)),"")</f>
        <v/>
      </c>
      <c r="Q90" t="str">
        <f>IFERROR(IF(VLOOKUP('Xlookup set'!$S90,'Xlookup set'!$A$1:$R$1200,18,FALSE)=0,"",VLOOKUP('Xlookup set'!$S90,'Xlookup set'!$A$1:$R$1200,18,FALSE)),"")</f>
        <v/>
      </c>
    </row>
    <row r="91" spans="1:17">
      <c r="A91" t="str">
        <f>IFERROR(VLOOKUP('Xlookup set'!$S91,'Xlookup set'!$A$1:$R$1200,2,FALSE),"")</f>
        <v/>
      </c>
      <c r="B91" t="str">
        <f>IF(I91&lt;&gt;"",ドッグキャリー!$I$2,"")</f>
        <v/>
      </c>
      <c r="C91" t="str">
        <f t="shared" si="4"/>
        <v/>
      </c>
      <c r="D91" t="str">
        <f t="shared" si="5"/>
        <v/>
      </c>
      <c r="E91" t="str">
        <f>IFERROR(IF(VLOOKUP('Xlookup set'!$S91,'Xlookup set'!$A$1:$R$1200,6,FALSE)=0,"",VLOOKUP('Xlookup set'!$S91,'Xlookup set'!$A$1:$R$1200,6,FALSE)),"")</f>
        <v/>
      </c>
      <c r="F91" t="str">
        <f t="array" aca="1" ref="F91" ca="1">IFERROR(F(VLOOKUP('Xlookup set'!$S91,'Xlookup set'!$A$1:$R$1200,7,FALSE)=0,"",VLOOKUP('Xlookup set'!$S91,'Xlookup set'!$A$1:$R$1200,7,FALSE)),"")</f>
        <v/>
      </c>
      <c r="G91" t="str">
        <f>IFERROR(IF(VLOOKUP('Xlookup set'!$S91,'Xlookup set'!$A$1:$R$1200,8,FALSE)=0,"",VLOOKUP('Xlookup set'!$S91,'Xlookup set'!$A$1:$R$1200,8,FALSE)),"")</f>
        <v/>
      </c>
      <c r="H91" s="90" t="str">
        <f>IFERROR(IF(VLOOKUP('Xlookup set'!$S91,'Xlookup set'!$A$1:$R$1200,9,FALSE)=0,"",VLOOKUP('Xlookup set'!$S91,'Xlookup set'!$A$1:$R$1200,9,FALSE)),"")</f>
        <v/>
      </c>
      <c r="I91" t="str">
        <f>IFERROR(IF(VLOOKUP('Xlookup set'!$S91,'Xlookup set'!$A$1:$R$1200,10,FALSE)=0,"",VLOOKUP('Xlookup set'!$S91,'Xlookup set'!$A$1:$R$1200,10,FALSE)),"")</f>
        <v/>
      </c>
      <c r="J91" t="str">
        <f>IFERROR(IF(VLOOKUP('Xlookup set'!$S91,'Xlookup set'!$A$1:$R$1200,11,FALSE)=0,"",VLOOKUP('Xlookup set'!$S91,'Xlookup set'!$A$1:$R$1200,11,FALSE)),"")</f>
        <v/>
      </c>
      <c r="K91" t="str">
        <f>IFERROR(IF(VLOOKUP('Xlookup set'!$S91,'Xlookup set'!$A$1:$R$1200,12,FALSE)=0,"",VLOOKUP('Xlookup set'!$S91,'Xlookup set'!$A$1:$R$1200,12,FALSE)),"")</f>
        <v/>
      </c>
      <c r="L91" t="str">
        <f>IFERROR(IF(VLOOKUP('Xlookup set'!$S91,'Xlookup set'!$A$1:$R$1200,13,FALSE)=0,"",VLOOKUP('Xlookup set'!$S91,'Xlookup set'!$A$1:$R$1200,13,FALSE)),"")</f>
        <v/>
      </c>
      <c r="M91" t="str">
        <f>IFERROR(IF(VLOOKUP('Xlookup set'!$S91,'Xlookup set'!$A$1:$R$1200,14,FALSE)=0,"",VLOOKUP('Xlookup set'!$S91,'Xlookup set'!$A$1:$R$1200,14,FALSE)),"")</f>
        <v/>
      </c>
      <c r="N91" t="str">
        <f>IFERROR(IF(VLOOKUP('Xlookup set'!$S91,'Xlookup set'!$A$1:$R$1200,15,FALSE)=0,"",VLOOKUP('Xlookup set'!$S91,'Xlookup set'!$A$1:$R$1200,15,FALSE)),"")</f>
        <v/>
      </c>
      <c r="O91" t="str">
        <f>IFERROR(IF(VLOOKUP('Xlookup set'!$S91,'Xlookup set'!$A$1:$R$1200,16,FALSE)=0,"",VLOOKUP('Xlookup set'!$S91,'Xlookup set'!$A$1:$R$1200,16,FALSE)),"")</f>
        <v/>
      </c>
      <c r="P91" t="str">
        <f t="array" aca="1" ref="P91" ca="1">IFERROR(Y2IF(VLOOKUP('Xlookup set'!$S91,'Xlookup set'!$A$1:$R$1200,17,FALSE)=0,"",VLOOKUP('Xlookup set'!$S91,'Xlookup set'!$A$1:$R$1200,17,FALSE)),"")</f>
        <v/>
      </c>
      <c r="Q91" t="str">
        <f>IFERROR(IF(VLOOKUP('Xlookup set'!$S91,'Xlookup set'!$A$1:$R$1200,18,FALSE)=0,"",VLOOKUP('Xlookup set'!$S91,'Xlookup set'!$A$1:$R$1200,18,FALSE)),"")</f>
        <v/>
      </c>
    </row>
    <row r="92" spans="1:17">
      <c r="A92" t="str">
        <f>IFERROR(VLOOKUP('Xlookup set'!$S92,'Xlookup set'!$A$1:$R$1200,2,FALSE),"")</f>
        <v/>
      </c>
      <c r="B92" t="str">
        <f>IF(I92&lt;&gt;"",ドッグキャリー!$I$2,"")</f>
        <v/>
      </c>
      <c r="C92" t="str">
        <f t="shared" si="4"/>
        <v/>
      </c>
      <c r="D92" t="str">
        <f t="shared" si="5"/>
        <v/>
      </c>
      <c r="E92" t="str">
        <f>IFERROR(IF(VLOOKUP('Xlookup set'!$S92,'Xlookup set'!$A$1:$R$1200,6,FALSE)=0,"",VLOOKUP('Xlookup set'!$S92,'Xlookup set'!$A$1:$R$1200,6,FALSE)),"")</f>
        <v/>
      </c>
      <c r="F92" t="str">
        <f t="array" aca="1" ref="F92" ca="1">IFERROR(F(VLOOKUP('Xlookup set'!$S92,'Xlookup set'!$A$1:$R$1200,7,FALSE)=0,"",VLOOKUP('Xlookup set'!$S92,'Xlookup set'!$A$1:$R$1200,7,FALSE)),"")</f>
        <v/>
      </c>
      <c r="G92" t="str">
        <f>IFERROR(IF(VLOOKUP('Xlookup set'!$S92,'Xlookup set'!$A$1:$R$1200,8,FALSE)=0,"",VLOOKUP('Xlookup set'!$S92,'Xlookup set'!$A$1:$R$1200,8,FALSE)),"")</f>
        <v/>
      </c>
      <c r="H92" s="90" t="str">
        <f>IFERROR(IF(VLOOKUP('Xlookup set'!$S92,'Xlookup set'!$A$1:$R$1200,9,FALSE)=0,"",VLOOKUP('Xlookup set'!$S92,'Xlookup set'!$A$1:$R$1200,9,FALSE)),"")</f>
        <v/>
      </c>
      <c r="I92" t="str">
        <f>IFERROR(IF(VLOOKUP('Xlookup set'!$S92,'Xlookup set'!$A$1:$R$1200,10,FALSE)=0,"",VLOOKUP('Xlookup set'!$S92,'Xlookup set'!$A$1:$R$1200,10,FALSE)),"")</f>
        <v/>
      </c>
      <c r="J92" t="str">
        <f>IFERROR(IF(VLOOKUP('Xlookup set'!$S92,'Xlookup set'!$A$1:$R$1200,11,FALSE)=0,"",VLOOKUP('Xlookup set'!$S92,'Xlookup set'!$A$1:$R$1200,11,FALSE)),"")</f>
        <v/>
      </c>
      <c r="K92" t="str">
        <f>IFERROR(IF(VLOOKUP('Xlookup set'!$S92,'Xlookup set'!$A$1:$R$1200,12,FALSE)=0,"",VLOOKUP('Xlookup set'!$S92,'Xlookup set'!$A$1:$R$1200,12,FALSE)),"")</f>
        <v/>
      </c>
      <c r="L92" t="str">
        <f>IFERROR(IF(VLOOKUP('Xlookup set'!$S92,'Xlookup set'!$A$1:$R$1200,13,FALSE)=0,"",VLOOKUP('Xlookup set'!$S92,'Xlookup set'!$A$1:$R$1200,13,FALSE)),"")</f>
        <v/>
      </c>
      <c r="M92" t="str">
        <f>IFERROR(IF(VLOOKUP('Xlookup set'!$S92,'Xlookup set'!$A$1:$R$1200,14,FALSE)=0,"",VLOOKUP('Xlookup set'!$S92,'Xlookup set'!$A$1:$R$1200,14,FALSE)),"")</f>
        <v/>
      </c>
      <c r="N92" t="str">
        <f>IFERROR(IF(VLOOKUP('Xlookup set'!$S92,'Xlookup set'!$A$1:$R$1200,15,FALSE)=0,"",VLOOKUP('Xlookup set'!$S92,'Xlookup set'!$A$1:$R$1200,15,FALSE)),"")</f>
        <v/>
      </c>
      <c r="O92" t="str">
        <f>IFERROR(IF(VLOOKUP('Xlookup set'!$S92,'Xlookup set'!$A$1:$R$1200,16,FALSE)=0,"",VLOOKUP('Xlookup set'!$S92,'Xlookup set'!$A$1:$R$1200,16,FALSE)),"")</f>
        <v/>
      </c>
      <c r="P92" t="str">
        <f t="array" aca="1" ref="P92" ca="1">IFERROR(Y2IF(VLOOKUP('Xlookup set'!$S92,'Xlookup set'!$A$1:$R$1200,17,FALSE)=0,"",VLOOKUP('Xlookup set'!$S92,'Xlookup set'!$A$1:$R$1200,17,FALSE)),"")</f>
        <v/>
      </c>
      <c r="Q92" t="str">
        <f>IFERROR(IF(VLOOKUP('Xlookup set'!$S92,'Xlookup set'!$A$1:$R$1200,18,FALSE)=0,"",VLOOKUP('Xlookup set'!$S92,'Xlookup set'!$A$1:$R$1200,18,FALSE)),"")</f>
        <v/>
      </c>
    </row>
    <row r="93" spans="1:17">
      <c r="A93" t="str">
        <f>IFERROR(VLOOKUP('Xlookup set'!$S93,'Xlookup set'!$A$1:$R$1200,2,FALSE),"")</f>
        <v/>
      </c>
      <c r="B93" t="str">
        <f>IF(I93&lt;&gt;"",ドッグキャリー!$I$2,"")</f>
        <v/>
      </c>
      <c r="C93" t="str">
        <f t="shared" si="4"/>
        <v/>
      </c>
      <c r="D93" t="str">
        <f t="shared" si="5"/>
        <v/>
      </c>
      <c r="E93" t="str">
        <f>IFERROR(IF(VLOOKUP('Xlookup set'!$S93,'Xlookup set'!$A$1:$R$1200,6,FALSE)=0,"",VLOOKUP('Xlookup set'!$S93,'Xlookup set'!$A$1:$R$1200,6,FALSE)),"")</f>
        <v/>
      </c>
      <c r="F93" t="str">
        <f t="array" aca="1" ref="F93" ca="1">IFERROR(F(VLOOKUP('Xlookup set'!$S93,'Xlookup set'!$A$1:$R$1200,7,FALSE)=0,"",VLOOKUP('Xlookup set'!$S93,'Xlookup set'!$A$1:$R$1200,7,FALSE)),"")</f>
        <v/>
      </c>
      <c r="G93" t="str">
        <f>IFERROR(IF(VLOOKUP('Xlookup set'!$S93,'Xlookup set'!$A$1:$R$1200,8,FALSE)=0,"",VLOOKUP('Xlookup set'!$S93,'Xlookup set'!$A$1:$R$1200,8,FALSE)),"")</f>
        <v/>
      </c>
      <c r="H93" s="90" t="str">
        <f>IFERROR(IF(VLOOKUP('Xlookup set'!$S93,'Xlookup set'!$A$1:$R$1200,9,FALSE)=0,"",VLOOKUP('Xlookup set'!$S93,'Xlookup set'!$A$1:$R$1200,9,FALSE)),"")</f>
        <v/>
      </c>
      <c r="I93" t="str">
        <f>IFERROR(IF(VLOOKUP('Xlookup set'!$S93,'Xlookup set'!$A$1:$R$1200,10,FALSE)=0,"",VLOOKUP('Xlookup set'!$S93,'Xlookup set'!$A$1:$R$1200,10,FALSE)),"")</f>
        <v/>
      </c>
      <c r="J93" t="str">
        <f>IFERROR(IF(VLOOKUP('Xlookup set'!$S93,'Xlookup set'!$A$1:$R$1200,11,FALSE)=0,"",VLOOKUP('Xlookup set'!$S93,'Xlookup set'!$A$1:$R$1200,11,FALSE)),"")</f>
        <v/>
      </c>
      <c r="K93" t="str">
        <f>IFERROR(IF(VLOOKUP('Xlookup set'!$S93,'Xlookup set'!$A$1:$R$1200,12,FALSE)=0,"",VLOOKUP('Xlookup set'!$S93,'Xlookup set'!$A$1:$R$1200,12,FALSE)),"")</f>
        <v/>
      </c>
      <c r="L93" t="str">
        <f>IFERROR(IF(VLOOKUP('Xlookup set'!$S93,'Xlookup set'!$A$1:$R$1200,13,FALSE)=0,"",VLOOKUP('Xlookup set'!$S93,'Xlookup set'!$A$1:$R$1200,13,FALSE)),"")</f>
        <v/>
      </c>
      <c r="M93" t="str">
        <f>IFERROR(IF(VLOOKUP('Xlookup set'!$S93,'Xlookup set'!$A$1:$R$1200,14,FALSE)=0,"",VLOOKUP('Xlookup set'!$S93,'Xlookup set'!$A$1:$R$1200,14,FALSE)),"")</f>
        <v/>
      </c>
      <c r="N93" t="str">
        <f>IFERROR(IF(VLOOKUP('Xlookup set'!$S93,'Xlookup set'!$A$1:$R$1200,15,FALSE)=0,"",VLOOKUP('Xlookup set'!$S93,'Xlookup set'!$A$1:$R$1200,15,FALSE)),"")</f>
        <v/>
      </c>
      <c r="O93" t="str">
        <f>IFERROR(IF(VLOOKUP('Xlookup set'!$S93,'Xlookup set'!$A$1:$R$1200,16,FALSE)=0,"",VLOOKUP('Xlookup set'!$S93,'Xlookup set'!$A$1:$R$1200,16,FALSE)),"")</f>
        <v/>
      </c>
      <c r="P93" t="str">
        <f t="array" aca="1" ref="P93" ca="1">IFERROR(Y2IF(VLOOKUP('Xlookup set'!$S93,'Xlookup set'!$A$1:$R$1200,17,FALSE)=0,"",VLOOKUP('Xlookup set'!$S93,'Xlookup set'!$A$1:$R$1200,17,FALSE)),"")</f>
        <v/>
      </c>
      <c r="Q93" t="str">
        <f>IFERROR(IF(VLOOKUP('Xlookup set'!$S93,'Xlookup set'!$A$1:$R$1200,18,FALSE)=0,"",VLOOKUP('Xlookup set'!$S93,'Xlookup set'!$A$1:$R$1200,18,FALSE)),"")</f>
        <v/>
      </c>
    </row>
    <row r="94" spans="1:17">
      <c r="A94" t="str">
        <f>IFERROR(VLOOKUP('Xlookup set'!$S94,'Xlookup set'!$A$1:$R$1200,2,FALSE),"")</f>
        <v/>
      </c>
      <c r="B94" t="str">
        <f>IF(I94&lt;&gt;"",ドッグキャリー!$I$2,"")</f>
        <v/>
      </c>
      <c r="C94" t="str">
        <f t="shared" si="4"/>
        <v/>
      </c>
      <c r="D94" t="str">
        <f t="shared" si="5"/>
        <v/>
      </c>
      <c r="E94" t="str">
        <f>IFERROR(IF(VLOOKUP('Xlookup set'!$S94,'Xlookup set'!$A$1:$R$1200,6,FALSE)=0,"",VLOOKUP('Xlookup set'!$S94,'Xlookup set'!$A$1:$R$1200,6,FALSE)),"")</f>
        <v/>
      </c>
      <c r="F94" t="str">
        <f t="array" aca="1" ref="F94" ca="1">IFERROR(F(VLOOKUP('Xlookup set'!$S94,'Xlookup set'!$A$1:$R$1200,7,FALSE)=0,"",VLOOKUP('Xlookup set'!$S94,'Xlookup set'!$A$1:$R$1200,7,FALSE)),"")</f>
        <v/>
      </c>
      <c r="G94" t="str">
        <f>IFERROR(IF(VLOOKUP('Xlookup set'!$S94,'Xlookup set'!$A$1:$R$1200,8,FALSE)=0,"",VLOOKUP('Xlookup set'!$S94,'Xlookup set'!$A$1:$R$1200,8,FALSE)),"")</f>
        <v/>
      </c>
      <c r="H94" s="90" t="str">
        <f>IFERROR(IF(VLOOKUP('Xlookup set'!$S94,'Xlookup set'!$A$1:$R$1200,9,FALSE)=0,"",VLOOKUP('Xlookup set'!$S94,'Xlookup set'!$A$1:$R$1200,9,FALSE)),"")</f>
        <v/>
      </c>
      <c r="I94" t="str">
        <f>IFERROR(IF(VLOOKUP('Xlookup set'!$S94,'Xlookup set'!$A$1:$R$1200,10,FALSE)=0,"",VLOOKUP('Xlookup set'!$S94,'Xlookup set'!$A$1:$R$1200,10,FALSE)),"")</f>
        <v/>
      </c>
      <c r="J94" t="str">
        <f>IFERROR(IF(VLOOKUP('Xlookup set'!$S94,'Xlookup set'!$A$1:$R$1200,11,FALSE)=0,"",VLOOKUP('Xlookup set'!$S94,'Xlookup set'!$A$1:$R$1200,11,FALSE)),"")</f>
        <v/>
      </c>
      <c r="K94" t="str">
        <f>IFERROR(IF(VLOOKUP('Xlookup set'!$S94,'Xlookup set'!$A$1:$R$1200,12,FALSE)=0,"",VLOOKUP('Xlookup set'!$S94,'Xlookup set'!$A$1:$R$1200,12,FALSE)),"")</f>
        <v/>
      </c>
      <c r="L94" t="str">
        <f>IFERROR(IF(VLOOKUP('Xlookup set'!$S94,'Xlookup set'!$A$1:$R$1200,13,FALSE)=0,"",VLOOKUP('Xlookup set'!$S94,'Xlookup set'!$A$1:$R$1200,13,FALSE)),"")</f>
        <v/>
      </c>
      <c r="M94" t="str">
        <f>IFERROR(IF(VLOOKUP('Xlookup set'!$S94,'Xlookup set'!$A$1:$R$1200,14,FALSE)=0,"",VLOOKUP('Xlookup set'!$S94,'Xlookup set'!$A$1:$R$1200,14,FALSE)),"")</f>
        <v/>
      </c>
      <c r="N94" t="str">
        <f>IFERROR(IF(VLOOKUP('Xlookup set'!$S94,'Xlookup set'!$A$1:$R$1200,15,FALSE)=0,"",VLOOKUP('Xlookup set'!$S94,'Xlookup set'!$A$1:$R$1200,15,FALSE)),"")</f>
        <v/>
      </c>
      <c r="O94" t="str">
        <f>IFERROR(IF(VLOOKUP('Xlookup set'!$S94,'Xlookup set'!$A$1:$R$1200,16,FALSE)=0,"",VLOOKUP('Xlookup set'!$S94,'Xlookup set'!$A$1:$R$1200,16,FALSE)),"")</f>
        <v/>
      </c>
      <c r="P94" t="str">
        <f t="array" aca="1" ref="P94" ca="1">IFERROR(Y2IF(VLOOKUP('Xlookup set'!$S94,'Xlookup set'!$A$1:$R$1200,17,FALSE)=0,"",VLOOKUP('Xlookup set'!$S94,'Xlookup set'!$A$1:$R$1200,17,FALSE)),"")</f>
        <v/>
      </c>
      <c r="Q94" t="str">
        <f>IFERROR(IF(VLOOKUP('Xlookup set'!$S94,'Xlookup set'!$A$1:$R$1200,18,FALSE)=0,"",VLOOKUP('Xlookup set'!$S94,'Xlookup set'!$A$1:$R$1200,18,FALSE)),"")</f>
        <v/>
      </c>
    </row>
    <row r="95" spans="1:17">
      <c r="A95" t="str">
        <f>IFERROR(VLOOKUP('Xlookup set'!$S95,'Xlookup set'!$A$1:$R$1200,2,FALSE),"")</f>
        <v/>
      </c>
      <c r="B95" t="str">
        <f>IF(I95&lt;&gt;"",ドッグキャリー!$I$2,"")</f>
        <v/>
      </c>
      <c r="C95" t="str">
        <f t="shared" si="4"/>
        <v/>
      </c>
      <c r="D95" t="str">
        <f t="shared" si="5"/>
        <v/>
      </c>
      <c r="E95" t="str">
        <f>IFERROR(IF(VLOOKUP('Xlookup set'!$S95,'Xlookup set'!$A$1:$R$1200,6,FALSE)=0,"",VLOOKUP('Xlookup set'!$S95,'Xlookup set'!$A$1:$R$1200,6,FALSE)),"")</f>
        <v/>
      </c>
      <c r="F95" t="str">
        <f t="array" aca="1" ref="F95" ca="1">IFERROR(F(VLOOKUP('Xlookup set'!$S95,'Xlookup set'!$A$1:$R$1200,7,FALSE)=0,"",VLOOKUP('Xlookup set'!$S95,'Xlookup set'!$A$1:$R$1200,7,FALSE)),"")</f>
        <v/>
      </c>
      <c r="G95" t="str">
        <f>IFERROR(IF(VLOOKUP('Xlookup set'!$S95,'Xlookup set'!$A$1:$R$1200,8,FALSE)=0,"",VLOOKUP('Xlookup set'!$S95,'Xlookup set'!$A$1:$R$1200,8,FALSE)),"")</f>
        <v/>
      </c>
      <c r="H95" s="90" t="str">
        <f>IFERROR(IF(VLOOKUP('Xlookup set'!$S95,'Xlookup set'!$A$1:$R$1200,9,FALSE)=0,"",VLOOKUP('Xlookup set'!$S95,'Xlookup set'!$A$1:$R$1200,9,FALSE)),"")</f>
        <v/>
      </c>
      <c r="I95" t="str">
        <f>IFERROR(IF(VLOOKUP('Xlookup set'!$S95,'Xlookup set'!$A$1:$R$1200,10,FALSE)=0,"",VLOOKUP('Xlookup set'!$S95,'Xlookup set'!$A$1:$R$1200,10,FALSE)),"")</f>
        <v/>
      </c>
      <c r="J95" t="str">
        <f>IFERROR(IF(VLOOKUP('Xlookup set'!$S95,'Xlookup set'!$A$1:$R$1200,11,FALSE)=0,"",VLOOKUP('Xlookup set'!$S95,'Xlookup set'!$A$1:$R$1200,11,FALSE)),"")</f>
        <v/>
      </c>
      <c r="K95" t="str">
        <f>IFERROR(IF(VLOOKUP('Xlookup set'!$S95,'Xlookup set'!$A$1:$R$1200,12,FALSE)=0,"",VLOOKUP('Xlookup set'!$S95,'Xlookup set'!$A$1:$R$1200,12,FALSE)),"")</f>
        <v/>
      </c>
      <c r="L95" t="str">
        <f>IFERROR(IF(VLOOKUP('Xlookup set'!$S95,'Xlookup set'!$A$1:$R$1200,13,FALSE)=0,"",VLOOKUP('Xlookup set'!$S95,'Xlookup set'!$A$1:$R$1200,13,FALSE)),"")</f>
        <v/>
      </c>
      <c r="M95" t="str">
        <f>IFERROR(IF(VLOOKUP('Xlookup set'!$S95,'Xlookup set'!$A$1:$R$1200,14,FALSE)=0,"",VLOOKUP('Xlookup set'!$S95,'Xlookup set'!$A$1:$R$1200,14,FALSE)),"")</f>
        <v/>
      </c>
      <c r="N95" t="str">
        <f>IFERROR(IF(VLOOKUP('Xlookup set'!$S95,'Xlookup set'!$A$1:$R$1200,15,FALSE)=0,"",VLOOKUP('Xlookup set'!$S95,'Xlookup set'!$A$1:$R$1200,15,FALSE)),"")</f>
        <v/>
      </c>
      <c r="O95" t="str">
        <f>IFERROR(IF(VLOOKUP('Xlookup set'!$S95,'Xlookup set'!$A$1:$R$1200,16,FALSE)=0,"",VLOOKUP('Xlookup set'!$S95,'Xlookup set'!$A$1:$R$1200,16,FALSE)),"")</f>
        <v/>
      </c>
      <c r="P95" t="str">
        <f t="array" aca="1" ref="P95" ca="1">IFERROR(Y2IF(VLOOKUP('Xlookup set'!$S95,'Xlookup set'!$A$1:$R$1200,17,FALSE)=0,"",VLOOKUP('Xlookup set'!$S95,'Xlookup set'!$A$1:$R$1200,17,FALSE)),"")</f>
        <v/>
      </c>
      <c r="Q95" t="str">
        <f>IFERROR(IF(VLOOKUP('Xlookup set'!$S95,'Xlookup set'!$A$1:$R$1200,18,FALSE)=0,"",VLOOKUP('Xlookup set'!$S95,'Xlookup set'!$A$1:$R$1200,18,FALSE)),"")</f>
        <v/>
      </c>
    </row>
    <row r="96" spans="1:17">
      <c r="A96" t="str">
        <f>IFERROR(VLOOKUP('Xlookup set'!$S96,'Xlookup set'!$A$1:$R$1200,2,FALSE),"")</f>
        <v/>
      </c>
      <c r="B96" t="str">
        <f>IF(I96&lt;&gt;"",ドッグキャリー!$I$2,"")</f>
        <v/>
      </c>
      <c r="C96" t="str">
        <f t="shared" si="4"/>
        <v/>
      </c>
      <c r="D96" t="str">
        <f t="shared" si="5"/>
        <v/>
      </c>
      <c r="E96" t="str">
        <f>IFERROR(IF(VLOOKUP('Xlookup set'!$S96,'Xlookup set'!$A$1:$R$1200,6,FALSE)=0,"",VLOOKUP('Xlookup set'!$S96,'Xlookup set'!$A$1:$R$1200,6,FALSE)),"")</f>
        <v/>
      </c>
      <c r="F96" t="str">
        <f t="array" aca="1" ref="F96" ca="1">IFERROR(F(VLOOKUP('Xlookup set'!$S96,'Xlookup set'!$A$1:$R$1200,7,FALSE)=0,"",VLOOKUP('Xlookup set'!$S96,'Xlookup set'!$A$1:$R$1200,7,FALSE)),"")</f>
        <v/>
      </c>
      <c r="G96" t="str">
        <f>IFERROR(IF(VLOOKUP('Xlookup set'!$S96,'Xlookup set'!$A$1:$R$1200,8,FALSE)=0,"",VLOOKUP('Xlookup set'!$S96,'Xlookup set'!$A$1:$R$1200,8,FALSE)),"")</f>
        <v/>
      </c>
      <c r="H96" s="90" t="str">
        <f>IFERROR(IF(VLOOKUP('Xlookup set'!$S96,'Xlookup set'!$A$1:$R$1200,9,FALSE)=0,"",VLOOKUP('Xlookup set'!$S96,'Xlookup set'!$A$1:$R$1200,9,FALSE)),"")</f>
        <v/>
      </c>
      <c r="I96" t="str">
        <f>IFERROR(IF(VLOOKUP('Xlookup set'!$S96,'Xlookup set'!$A$1:$R$1200,10,FALSE)=0,"",VLOOKUP('Xlookup set'!$S96,'Xlookup set'!$A$1:$R$1200,10,FALSE)),"")</f>
        <v/>
      </c>
      <c r="J96" t="str">
        <f>IFERROR(IF(VLOOKUP('Xlookup set'!$S96,'Xlookup set'!$A$1:$R$1200,11,FALSE)=0,"",VLOOKUP('Xlookup set'!$S96,'Xlookup set'!$A$1:$R$1200,11,FALSE)),"")</f>
        <v/>
      </c>
      <c r="K96" t="str">
        <f>IFERROR(IF(VLOOKUP('Xlookup set'!$S96,'Xlookup set'!$A$1:$R$1200,12,FALSE)=0,"",VLOOKUP('Xlookup set'!$S96,'Xlookup set'!$A$1:$R$1200,12,FALSE)),"")</f>
        <v/>
      </c>
      <c r="L96" t="str">
        <f>IFERROR(IF(VLOOKUP('Xlookup set'!$S96,'Xlookup set'!$A$1:$R$1200,13,FALSE)=0,"",VLOOKUP('Xlookup set'!$S96,'Xlookup set'!$A$1:$R$1200,13,FALSE)),"")</f>
        <v/>
      </c>
      <c r="M96" t="str">
        <f>IFERROR(IF(VLOOKUP('Xlookup set'!$S96,'Xlookup set'!$A$1:$R$1200,14,FALSE)=0,"",VLOOKUP('Xlookup set'!$S96,'Xlookup set'!$A$1:$R$1200,14,FALSE)),"")</f>
        <v/>
      </c>
      <c r="N96" t="str">
        <f>IFERROR(IF(VLOOKUP('Xlookup set'!$S96,'Xlookup set'!$A$1:$R$1200,15,FALSE)=0,"",VLOOKUP('Xlookup set'!$S96,'Xlookup set'!$A$1:$R$1200,15,FALSE)),"")</f>
        <v/>
      </c>
      <c r="O96" t="str">
        <f>IFERROR(IF(VLOOKUP('Xlookup set'!$S96,'Xlookup set'!$A$1:$R$1200,16,FALSE)=0,"",VLOOKUP('Xlookup set'!$S96,'Xlookup set'!$A$1:$R$1200,16,FALSE)),"")</f>
        <v/>
      </c>
      <c r="P96" t="str">
        <f t="array" aca="1" ref="P96" ca="1">IFERROR(Y2IF(VLOOKUP('Xlookup set'!$S96,'Xlookup set'!$A$1:$R$1200,17,FALSE)=0,"",VLOOKUP('Xlookup set'!$S96,'Xlookup set'!$A$1:$R$1200,17,FALSE)),"")</f>
        <v/>
      </c>
      <c r="Q96" t="str">
        <f>IFERROR(IF(VLOOKUP('Xlookup set'!$S96,'Xlookup set'!$A$1:$R$1200,18,FALSE)=0,"",VLOOKUP('Xlookup set'!$S96,'Xlookup set'!$A$1:$R$1200,18,FALSE)),"")</f>
        <v/>
      </c>
    </row>
    <row r="97" spans="1:17">
      <c r="A97" t="str">
        <f>IFERROR(VLOOKUP('Xlookup set'!$S97,'Xlookup set'!$A$1:$R$1200,2,FALSE),"")</f>
        <v/>
      </c>
      <c r="B97" t="str">
        <f>IF(I97&lt;&gt;"",ドッグキャリー!$I$2,"")</f>
        <v/>
      </c>
      <c r="C97" t="str">
        <f t="shared" si="4"/>
        <v/>
      </c>
      <c r="D97" t="str">
        <f t="shared" si="5"/>
        <v/>
      </c>
      <c r="E97" t="str">
        <f>IFERROR(IF(VLOOKUP('Xlookup set'!$S97,'Xlookup set'!$A$1:$R$1200,6,FALSE)=0,"",VLOOKUP('Xlookup set'!$S97,'Xlookup set'!$A$1:$R$1200,6,FALSE)),"")</f>
        <v/>
      </c>
      <c r="F97" t="str">
        <f t="array" aca="1" ref="F97" ca="1">IFERROR(F(VLOOKUP('Xlookup set'!$S97,'Xlookup set'!$A$1:$R$1200,7,FALSE)=0,"",VLOOKUP('Xlookup set'!$S97,'Xlookup set'!$A$1:$R$1200,7,FALSE)),"")</f>
        <v/>
      </c>
      <c r="G97" t="str">
        <f>IFERROR(IF(VLOOKUP('Xlookup set'!$S97,'Xlookup set'!$A$1:$R$1200,8,FALSE)=0,"",VLOOKUP('Xlookup set'!$S97,'Xlookup set'!$A$1:$R$1200,8,FALSE)),"")</f>
        <v/>
      </c>
      <c r="H97" s="90" t="str">
        <f>IFERROR(IF(VLOOKUP('Xlookup set'!$S97,'Xlookup set'!$A$1:$R$1200,9,FALSE)=0,"",VLOOKUP('Xlookup set'!$S97,'Xlookup set'!$A$1:$R$1200,9,FALSE)),"")</f>
        <v/>
      </c>
      <c r="I97" t="str">
        <f>IFERROR(IF(VLOOKUP('Xlookup set'!$S97,'Xlookup set'!$A$1:$R$1200,10,FALSE)=0,"",VLOOKUP('Xlookup set'!$S97,'Xlookup set'!$A$1:$R$1200,10,FALSE)),"")</f>
        <v/>
      </c>
      <c r="J97" t="str">
        <f>IFERROR(IF(VLOOKUP('Xlookup set'!$S97,'Xlookup set'!$A$1:$R$1200,11,FALSE)=0,"",VLOOKUP('Xlookup set'!$S97,'Xlookup set'!$A$1:$R$1200,11,FALSE)),"")</f>
        <v/>
      </c>
      <c r="K97" t="str">
        <f>IFERROR(IF(VLOOKUP('Xlookup set'!$S97,'Xlookup set'!$A$1:$R$1200,12,FALSE)=0,"",VLOOKUP('Xlookup set'!$S97,'Xlookup set'!$A$1:$R$1200,12,FALSE)),"")</f>
        <v/>
      </c>
      <c r="L97" t="str">
        <f>IFERROR(IF(VLOOKUP('Xlookup set'!$S97,'Xlookup set'!$A$1:$R$1200,13,FALSE)=0,"",VLOOKUP('Xlookup set'!$S97,'Xlookup set'!$A$1:$R$1200,13,FALSE)),"")</f>
        <v/>
      </c>
      <c r="M97" t="str">
        <f>IFERROR(IF(VLOOKUP('Xlookup set'!$S97,'Xlookup set'!$A$1:$R$1200,14,FALSE)=0,"",VLOOKUP('Xlookup set'!$S97,'Xlookup set'!$A$1:$R$1200,14,FALSE)),"")</f>
        <v/>
      </c>
      <c r="N97" t="str">
        <f>IFERROR(IF(VLOOKUP('Xlookup set'!$S97,'Xlookup set'!$A$1:$R$1200,15,FALSE)=0,"",VLOOKUP('Xlookup set'!$S97,'Xlookup set'!$A$1:$R$1200,15,FALSE)),"")</f>
        <v/>
      </c>
      <c r="O97" t="str">
        <f>IFERROR(IF(VLOOKUP('Xlookup set'!$S97,'Xlookup set'!$A$1:$R$1200,16,FALSE)=0,"",VLOOKUP('Xlookup set'!$S97,'Xlookup set'!$A$1:$R$1200,16,FALSE)),"")</f>
        <v/>
      </c>
      <c r="P97" t="str">
        <f t="array" aca="1" ref="P97" ca="1">IFERROR(Y2IF(VLOOKUP('Xlookup set'!$S97,'Xlookup set'!$A$1:$R$1200,17,FALSE)=0,"",VLOOKUP('Xlookup set'!$S97,'Xlookup set'!$A$1:$R$1200,17,FALSE)),"")</f>
        <v/>
      </c>
      <c r="Q97" t="str">
        <f>IFERROR(IF(VLOOKUP('Xlookup set'!$S97,'Xlookup set'!$A$1:$R$1200,18,FALSE)=0,"",VLOOKUP('Xlookup set'!$S97,'Xlookup set'!$A$1:$R$1200,18,FALSE)),"")</f>
        <v/>
      </c>
    </row>
    <row r="98" spans="1:17">
      <c r="A98" t="str">
        <f>IFERROR(VLOOKUP('Xlookup set'!$S98,'Xlookup set'!$A$1:$R$1200,2,FALSE),"")</f>
        <v/>
      </c>
      <c r="B98" t="str">
        <f>IF(I98&lt;&gt;"",ドッグキャリー!$I$2,"")</f>
        <v/>
      </c>
      <c r="C98" t="str">
        <f t="shared" si="4"/>
        <v/>
      </c>
      <c r="D98" t="str">
        <f t="shared" si="5"/>
        <v/>
      </c>
      <c r="E98" t="str">
        <f>IFERROR(IF(VLOOKUP('Xlookup set'!$S98,'Xlookup set'!$A$1:$R$1200,6,FALSE)=0,"",VLOOKUP('Xlookup set'!$S98,'Xlookup set'!$A$1:$R$1200,6,FALSE)),"")</f>
        <v/>
      </c>
      <c r="F98" t="str">
        <f t="array" aca="1" ref="F98" ca="1">IFERROR(F(VLOOKUP('Xlookup set'!$S98,'Xlookup set'!$A$1:$R$1200,7,FALSE)=0,"",VLOOKUP('Xlookup set'!$S98,'Xlookup set'!$A$1:$R$1200,7,FALSE)),"")</f>
        <v/>
      </c>
      <c r="G98" t="str">
        <f>IFERROR(IF(VLOOKUP('Xlookup set'!$S98,'Xlookup set'!$A$1:$R$1200,8,FALSE)=0,"",VLOOKUP('Xlookup set'!$S98,'Xlookup set'!$A$1:$R$1200,8,FALSE)),"")</f>
        <v/>
      </c>
      <c r="H98" s="90" t="str">
        <f>IFERROR(IF(VLOOKUP('Xlookup set'!$S98,'Xlookup set'!$A$1:$R$1200,9,FALSE)=0,"",VLOOKUP('Xlookup set'!$S98,'Xlookup set'!$A$1:$R$1200,9,FALSE)),"")</f>
        <v/>
      </c>
      <c r="I98" t="str">
        <f>IFERROR(IF(VLOOKUP('Xlookup set'!$S98,'Xlookup set'!$A$1:$R$1200,10,FALSE)=0,"",VLOOKUP('Xlookup set'!$S98,'Xlookup set'!$A$1:$R$1200,10,FALSE)),"")</f>
        <v/>
      </c>
      <c r="J98" t="str">
        <f>IFERROR(IF(VLOOKUP('Xlookup set'!$S98,'Xlookup set'!$A$1:$R$1200,11,FALSE)=0,"",VLOOKUP('Xlookup set'!$S98,'Xlookup set'!$A$1:$R$1200,11,FALSE)),"")</f>
        <v/>
      </c>
      <c r="K98" t="str">
        <f>IFERROR(IF(VLOOKUP('Xlookup set'!$S98,'Xlookup set'!$A$1:$R$1200,12,FALSE)=0,"",VLOOKUP('Xlookup set'!$S98,'Xlookup set'!$A$1:$R$1200,12,FALSE)),"")</f>
        <v/>
      </c>
      <c r="L98" t="str">
        <f>IFERROR(IF(VLOOKUP('Xlookup set'!$S98,'Xlookup set'!$A$1:$R$1200,13,FALSE)=0,"",VLOOKUP('Xlookup set'!$S98,'Xlookup set'!$A$1:$R$1200,13,FALSE)),"")</f>
        <v/>
      </c>
      <c r="M98" t="str">
        <f>IFERROR(IF(VLOOKUP('Xlookup set'!$S98,'Xlookup set'!$A$1:$R$1200,14,FALSE)=0,"",VLOOKUP('Xlookup set'!$S98,'Xlookup set'!$A$1:$R$1200,14,FALSE)),"")</f>
        <v/>
      </c>
      <c r="N98" t="str">
        <f>IFERROR(IF(VLOOKUP('Xlookup set'!$S98,'Xlookup set'!$A$1:$R$1200,15,FALSE)=0,"",VLOOKUP('Xlookup set'!$S98,'Xlookup set'!$A$1:$R$1200,15,FALSE)),"")</f>
        <v/>
      </c>
      <c r="O98" t="str">
        <f>IFERROR(IF(VLOOKUP('Xlookup set'!$S98,'Xlookup set'!$A$1:$R$1200,16,FALSE)=0,"",VLOOKUP('Xlookup set'!$S98,'Xlookup set'!$A$1:$R$1200,16,FALSE)),"")</f>
        <v/>
      </c>
      <c r="P98" t="str">
        <f t="array" aca="1" ref="P98" ca="1">IFERROR(Y2IF(VLOOKUP('Xlookup set'!$S98,'Xlookup set'!$A$1:$R$1200,17,FALSE)=0,"",VLOOKUP('Xlookup set'!$S98,'Xlookup set'!$A$1:$R$1200,17,FALSE)),"")</f>
        <v/>
      </c>
      <c r="Q98" t="str">
        <f>IFERROR(IF(VLOOKUP('Xlookup set'!$S98,'Xlookup set'!$A$1:$R$1200,18,FALSE)=0,"",VLOOKUP('Xlookup set'!$S98,'Xlookup set'!$A$1:$R$1200,18,FALSE)),"")</f>
        <v/>
      </c>
    </row>
    <row r="99" spans="1:17">
      <c r="A99" t="str">
        <f>IFERROR(VLOOKUP('Xlookup set'!$S99,'Xlookup set'!$A$1:$R$1200,2,FALSE),"")</f>
        <v/>
      </c>
      <c r="B99" t="str">
        <f>IF(I99&lt;&gt;"",ドッグキャリー!$I$2,"")</f>
        <v/>
      </c>
      <c r="C99" t="str">
        <f t="shared" si="4"/>
        <v/>
      </c>
      <c r="D99" t="str">
        <f t="shared" si="5"/>
        <v/>
      </c>
      <c r="E99" t="str">
        <f>IFERROR(IF(VLOOKUP('Xlookup set'!$S99,'Xlookup set'!$A$1:$R$1200,6,FALSE)=0,"",VLOOKUP('Xlookup set'!$S99,'Xlookup set'!$A$1:$R$1200,6,FALSE)),"")</f>
        <v/>
      </c>
      <c r="F99" t="str">
        <f t="array" aca="1" ref="F99" ca="1">IFERROR(F(VLOOKUP('Xlookup set'!$S99,'Xlookup set'!$A$1:$R$1200,7,FALSE)=0,"",VLOOKUP('Xlookup set'!$S99,'Xlookup set'!$A$1:$R$1200,7,FALSE)),"")</f>
        <v/>
      </c>
      <c r="G99" t="str">
        <f>IFERROR(IF(VLOOKUP('Xlookup set'!$S99,'Xlookup set'!$A$1:$R$1200,8,FALSE)=0,"",VLOOKUP('Xlookup set'!$S99,'Xlookup set'!$A$1:$R$1200,8,FALSE)),"")</f>
        <v/>
      </c>
      <c r="H99" s="90" t="str">
        <f>IFERROR(IF(VLOOKUP('Xlookup set'!$S99,'Xlookup set'!$A$1:$R$1200,9,FALSE)=0,"",VLOOKUP('Xlookup set'!$S99,'Xlookup set'!$A$1:$R$1200,9,FALSE)),"")</f>
        <v/>
      </c>
      <c r="I99" t="str">
        <f>IFERROR(IF(VLOOKUP('Xlookup set'!$S99,'Xlookup set'!$A$1:$R$1200,10,FALSE)=0,"",VLOOKUP('Xlookup set'!$S99,'Xlookup set'!$A$1:$R$1200,10,FALSE)),"")</f>
        <v/>
      </c>
      <c r="J99" t="str">
        <f>IFERROR(IF(VLOOKUP('Xlookup set'!$S99,'Xlookup set'!$A$1:$R$1200,11,FALSE)=0,"",VLOOKUP('Xlookup set'!$S99,'Xlookup set'!$A$1:$R$1200,11,FALSE)),"")</f>
        <v/>
      </c>
      <c r="K99" t="str">
        <f>IFERROR(IF(VLOOKUP('Xlookup set'!$S99,'Xlookup set'!$A$1:$R$1200,12,FALSE)=0,"",VLOOKUP('Xlookup set'!$S99,'Xlookup set'!$A$1:$R$1200,12,FALSE)),"")</f>
        <v/>
      </c>
      <c r="L99" t="str">
        <f>IFERROR(IF(VLOOKUP('Xlookup set'!$S99,'Xlookup set'!$A$1:$R$1200,13,FALSE)=0,"",VLOOKUP('Xlookup set'!$S99,'Xlookup set'!$A$1:$R$1200,13,FALSE)),"")</f>
        <v/>
      </c>
      <c r="M99" t="str">
        <f>IFERROR(IF(VLOOKUP('Xlookup set'!$S99,'Xlookup set'!$A$1:$R$1200,14,FALSE)=0,"",VLOOKUP('Xlookup set'!$S99,'Xlookup set'!$A$1:$R$1200,14,FALSE)),"")</f>
        <v/>
      </c>
      <c r="N99" t="str">
        <f>IFERROR(IF(VLOOKUP('Xlookup set'!$S99,'Xlookup set'!$A$1:$R$1200,15,FALSE)=0,"",VLOOKUP('Xlookup set'!$S99,'Xlookup set'!$A$1:$R$1200,15,FALSE)),"")</f>
        <v/>
      </c>
      <c r="O99" t="str">
        <f>IFERROR(IF(VLOOKUP('Xlookup set'!$S99,'Xlookup set'!$A$1:$R$1200,16,FALSE)=0,"",VLOOKUP('Xlookup set'!$S99,'Xlookup set'!$A$1:$R$1200,16,FALSE)),"")</f>
        <v/>
      </c>
      <c r="P99" t="str">
        <f t="array" aca="1" ref="P99" ca="1">IFERROR(Y2IF(VLOOKUP('Xlookup set'!$S99,'Xlookup set'!$A$1:$R$1200,17,FALSE)=0,"",VLOOKUP('Xlookup set'!$S99,'Xlookup set'!$A$1:$R$1200,17,FALSE)),"")</f>
        <v/>
      </c>
      <c r="Q99" t="str">
        <f>IFERROR(IF(VLOOKUP('Xlookup set'!$S99,'Xlookup set'!$A$1:$R$1200,18,FALSE)=0,"",VLOOKUP('Xlookup set'!$S99,'Xlookup set'!$A$1:$R$1200,18,FALSE)),"")</f>
        <v/>
      </c>
    </row>
    <row r="100" spans="1:17">
      <c r="A100" t="str">
        <f>IFERROR(VLOOKUP('Xlookup set'!$S100,'Xlookup set'!$A$1:$R$1200,2,FALSE),"")</f>
        <v/>
      </c>
      <c r="B100" t="str">
        <f>IF(I100&lt;&gt;"",ドッグキャリー!$I$2,"")</f>
        <v/>
      </c>
      <c r="C100" t="str">
        <f t="shared" si="4"/>
        <v/>
      </c>
      <c r="D100" t="str">
        <f t="shared" si="5"/>
        <v/>
      </c>
      <c r="E100" t="str">
        <f>IFERROR(IF(VLOOKUP('Xlookup set'!$S100,'Xlookup set'!$A$1:$R$1200,6,FALSE)=0,"",VLOOKUP('Xlookup set'!$S100,'Xlookup set'!$A$1:$R$1200,6,FALSE)),"")</f>
        <v/>
      </c>
      <c r="F100" t="str">
        <f t="array" aca="1" ref="F100" ca="1">IFERROR(F(VLOOKUP('Xlookup set'!$S100,'Xlookup set'!$A$1:$R$1200,7,FALSE)=0,"",VLOOKUP('Xlookup set'!$S100,'Xlookup set'!$A$1:$R$1200,7,FALSE)),"")</f>
        <v/>
      </c>
      <c r="G100" t="str">
        <f>IFERROR(IF(VLOOKUP('Xlookup set'!$S100,'Xlookup set'!$A$1:$R$1200,8,FALSE)=0,"",VLOOKUP('Xlookup set'!$S100,'Xlookup set'!$A$1:$R$1200,8,FALSE)),"")</f>
        <v/>
      </c>
      <c r="H100" s="90" t="str">
        <f>IFERROR(IF(VLOOKUP('Xlookup set'!$S100,'Xlookup set'!$A$1:$R$1200,9,FALSE)=0,"",VLOOKUP('Xlookup set'!$S100,'Xlookup set'!$A$1:$R$1200,9,FALSE)),"")</f>
        <v/>
      </c>
      <c r="I100" t="str">
        <f>IFERROR(IF(VLOOKUP('Xlookup set'!$S100,'Xlookup set'!$A$1:$R$1200,10,FALSE)=0,"",VLOOKUP('Xlookup set'!$S100,'Xlookup set'!$A$1:$R$1200,10,FALSE)),"")</f>
        <v/>
      </c>
      <c r="J100" t="str">
        <f>IFERROR(IF(VLOOKUP('Xlookup set'!$S100,'Xlookup set'!$A$1:$R$1200,11,FALSE)=0,"",VLOOKUP('Xlookup set'!$S100,'Xlookup set'!$A$1:$R$1200,11,FALSE)),"")</f>
        <v/>
      </c>
      <c r="K100" t="str">
        <f>IFERROR(IF(VLOOKUP('Xlookup set'!$S100,'Xlookup set'!$A$1:$R$1200,12,FALSE)=0,"",VLOOKUP('Xlookup set'!$S100,'Xlookup set'!$A$1:$R$1200,12,FALSE)),"")</f>
        <v/>
      </c>
      <c r="L100" t="str">
        <f>IFERROR(IF(VLOOKUP('Xlookup set'!$S100,'Xlookup set'!$A$1:$R$1200,13,FALSE)=0,"",VLOOKUP('Xlookup set'!$S100,'Xlookup set'!$A$1:$R$1200,13,FALSE)),"")</f>
        <v/>
      </c>
      <c r="M100" t="str">
        <f>IFERROR(IF(VLOOKUP('Xlookup set'!$S100,'Xlookup set'!$A$1:$R$1200,14,FALSE)=0,"",VLOOKUP('Xlookup set'!$S100,'Xlookup set'!$A$1:$R$1200,14,FALSE)),"")</f>
        <v/>
      </c>
      <c r="N100" t="str">
        <f>IFERROR(IF(VLOOKUP('Xlookup set'!$S100,'Xlookup set'!$A$1:$R$1200,15,FALSE)=0,"",VLOOKUP('Xlookup set'!$S100,'Xlookup set'!$A$1:$R$1200,15,FALSE)),"")</f>
        <v/>
      </c>
      <c r="O100" t="str">
        <f>IFERROR(IF(VLOOKUP('Xlookup set'!$S100,'Xlookup set'!$A$1:$R$1200,16,FALSE)=0,"",VLOOKUP('Xlookup set'!$S100,'Xlookup set'!$A$1:$R$1200,16,FALSE)),"")</f>
        <v/>
      </c>
      <c r="P100" t="str">
        <f t="array" aca="1" ref="P100" ca="1">IFERROR(Y2IF(VLOOKUP('Xlookup set'!$S100,'Xlookup set'!$A$1:$R$1200,17,FALSE)=0,"",VLOOKUP('Xlookup set'!$S100,'Xlookup set'!$A$1:$R$1200,17,FALSE)),"")</f>
        <v/>
      </c>
      <c r="Q100" t="str">
        <f>IFERROR(IF(VLOOKUP('Xlookup set'!$S100,'Xlookup set'!$A$1:$R$1200,18,FALSE)=0,"",VLOOKUP('Xlookup set'!$S100,'Xlookup set'!$A$1:$R$1200,18,FALSE)),"")</f>
        <v/>
      </c>
    </row>
  </sheetData>
  <phoneticPr fontId="37"/>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ドッグキャリー</vt:lpstr>
      <vt:lpstr>スキンタイト</vt:lpstr>
      <vt:lpstr>ベッド・マット</vt:lpstr>
      <vt:lpstr>ウエア</vt:lpstr>
      <vt:lpstr>リード・アクセサリー</vt:lpstr>
      <vt:lpstr>アイテム</vt:lpstr>
      <vt:lpstr>トイ・販促</vt:lpstr>
      <vt:lpstr>Xlookup set</vt:lpstr>
      <vt:lpstr>CSV Output</vt:lpstr>
      <vt:lpstr>アイテム!Print_Titles</vt:lpstr>
      <vt:lpstr>ウエア!Print_Titles</vt:lpstr>
      <vt:lpstr>スキンタイト!Print_Titles</vt:lpstr>
      <vt:lpstr>トイ・販促!Print_Titles</vt:lpstr>
      <vt:lpstr>ベッド・マット!Print_Titles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koga</dc:creator>
  <cp:keywords/>
  <dc:description/>
  <cp:lastModifiedBy>楠原</cp:lastModifiedBy>
  <cp:revision/>
  <cp:lastPrinted>2025-01-15T05:57:45Z</cp:lastPrinted>
  <dcterms:created xsi:type="dcterms:W3CDTF">2019-09-19T11:17:32Z</dcterms:created>
  <dcterms:modified xsi:type="dcterms:W3CDTF">2025-03-12T08:45:51Z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815a84-bb14-486b-9367-c1af54c95fa4_Enabled">
    <vt:lpwstr>true</vt:lpwstr>
  </property>
  <property fmtid="{D5CDD505-2E9C-101B-9397-08002B2CF9AE}" pid="3" name="MSIP_Label_0e815a84-bb14-486b-9367-c1af54c95fa4_SetDate">
    <vt:lpwstr>2024-01-10T10:10:11Z</vt:lpwstr>
  </property>
  <property fmtid="{D5CDD505-2E9C-101B-9397-08002B2CF9AE}" pid="4" name="MSIP_Label_0e815a84-bb14-486b-9367-c1af54c95fa4_Method">
    <vt:lpwstr>Standard</vt:lpwstr>
  </property>
  <property fmtid="{D5CDD505-2E9C-101B-9397-08002B2CF9AE}" pid="5" name="MSIP_Label_0e815a84-bb14-486b-9367-c1af54c95fa4_Name">
    <vt:lpwstr>Standard</vt:lpwstr>
  </property>
  <property fmtid="{D5CDD505-2E9C-101B-9397-08002B2CF9AE}" pid="6" name="MSIP_Label_0e815a84-bb14-486b-9367-c1af54c95fa4_SiteId">
    <vt:lpwstr>5dc645ed-297f-4dca-b0af-2339c71c5388</vt:lpwstr>
  </property>
  <property fmtid="{D5CDD505-2E9C-101B-9397-08002B2CF9AE}" pid="7" name="MSIP_Label_0e815a84-bb14-486b-9367-c1af54c95fa4_ActionId">
    <vt:lpwstr>d10cae7f-fe49-45c1-a600-d35768ef6770</vt:lpwstr>
  </property>
  <property fmtid="{D5CDD505-2E9C-101B-9397-08002B2CF9AE}" pid="8" name="MSIP_Label_0e815a84-bb14-486b-9367-c1af54c95fa4_ContentBits">
    <vt:lpwstr>0</vt:lpwstr>
  </property>
</Properties>
</file>